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Risk Assessment" sheetId="1" state="visible" r:id="rId1"/>
    <sheet name="Scoring Guide" sheetId="2" state="visible" r:id="rId2"/>
    <sheet name="NIST AI RMF Mapping" sheetId="3" state="visible" r:id="rId3"/>
    <sheet name="Dashboard" sheetId="4" state="visible" r:id="rId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b val="1"/>
      <sz val="16"/>
    </font>
    <font>
      <b val="1"/>
      <color rgb="00FFFFFF"/>
    </font>
    <font/>
    <font>
      <b val="1"/>
      <sz val="14"/>
    </font>
    <font>
      <b val="1"/>
      <sz val="12"/>
    </font>
  </fonts>
  <fills count="4">
    <fill>
      <patternFill/>
    </fill>
    <fill>
      <patternFill patternType="gray125"/>
    </fill>
    <fill>
      <patternFill patternType="solid">
        <fgColor rgb="FF1F4E79"/>
        <bgColor rgb="FF1F4E79"/>
      </patternFill>
    </fill>
    <fill>
      <patternFill patternType="solid">
        <fgColor rgb="FF4472C4"/>
        <bgColor rgb="FF4472C4"/>
      </patternFill>
    </fill>
  </fills>
  <borders count="2">
    <border>
      <left/>
      <right/>
      <top/>
      <bottom/>
      <diagonal/>
    </border>
    <border>
      <left style="thin">
        <color rgb="FFD9D9D9"/>
      </left>
      <right style="thin">
        <color rgb="FFD9D9D9"/>
      </right>
      <top style="thin">
        <color rgb="FFD9D9D9"/>
      </top>
      <bottom style="thin">
        <color rgb="FFD9D9D9"/>
      </bottom>
    </border>
  </borders>
  <cellStyleXfs count="1">
    <xf numFmtId="0" fontId="0" fillId="0" borderId="0"/>
  </cellStyleXfs>
  <cellXfs count="13">
    <xf numFmtId="0" fontId="0" fillId="0" borderId="0" pivotButton="0" quotePrefix="0" xfId="0"/>
    <xf numFmtId="0" fontId="1" fillId="0" borderId="0" pivotButton="0" quotePrefix="0" xfId="0"/>
    <xf numFmtId="0" fontId="2" fillId="2" borderId="0" pivotButton="0" quotePrefix="0" xfId="0"/>
    <xf numFmtId="0" fontId="3" fillId="2" borderId="0" applyAlignment="1" pivotButton="0" quotePrefix="0" xfId="0">
      <alignment vertical="center" wrapText="1"/>
    </xf>
    <xf numFmtId="0" fontId="3" fillId="0" borderId="0" applyAlignment="1" pivotButton="0" quotePrefix="0" xfId="0">
      <alignment vertical="center" wrapText="1"/>
    </xf>
    <xf numFmtId="0" fontId="4" fillId="0" borderId="0" pivotButton="0" quotePrefix="0" xfId="0"/>
    <xf numFmtId="0" fontId="2" fillId="3" borderId="0" applyAlignment="1" pivotButton="0" quotePrefix="0" xfId="0">
      <alignment vertical="center" wrapText="1"/>
    </xf>
    <xf numFmtId="0" fontId="3" fillId="0" borderId="1" applyAlignment="1" pivotButton="0" quotePrefix="0" xfId="0">
      <alignment vertical="center" wrapText="1"/>
    </xf>
    <xf numFmtId="0" fontId="5" fillId="0" borderId="0" pivotButton="0" quotePrefix="0" xfId="0"/>
    <xf numFmtId="0" fontId="5" fillId="0" borderId="0" applyAlignment="1" pivotButton="0" quotePrefix="0" xfId="0">
      <alignment vertical="center" wrapText="1"/>
    </xf>
    <xf numFmtId="0" fontId="2" fillId="3" borderId="0" pivotButton="0" quotePrefix="0" xfId="0"/>
    <xf numFmtId="0" fontId="5" fillId="0" borderId="1" applyAlignment="1" pivotButton="0" quotePrefix="0" xfId="0">
      <alignment vertical="center" wrapText="1"/>
    </xf>
    <xf numFmtId="0" fontId="2" fillId="3" borderId="1" applyAlignment="1" pivotButton="0" quotePrefix="0" xfId="0">
      <alignmen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L16"/>
  <sheetViews>
    <sheetView workbookViewId="0">
      <selection activeCell="A1" sqref="A1"/>
    </sheetView>
  </sheetViews>
  <sheetFormatPr baseColWidth="8" defaultRowHeight="15"/>
  <sheetData>
    <row r="1">
      <c r="A1" s="5" t="inlineStr">
        <is>
          <t>HAIIS Risk Worksheet: AI Governance &amp; Accountability</t>
        </is>
      </c>
      <c r="B1" s="5" t="n"/>
      <c r="C1" s="5" t="n"/>
      <c r="D1" s="5" t="n"/>
      <c r="E1" s="5" t="n"/>
      <c r="F1" s="5" t="n"/>
      <c r="G1" s="5" t="n"/>
      <c r="H1" s="5" t="n"/>
      <c r="I1" s="5" t="n"/>
      <c r="J1" s="5" t="inlineStr">
        <is>
          <t>Dynamic Scoring &amp; Recommendations (auto-computed from your answers in Column F)</t>
        </is>
      </c>
      <c r="K1" s="5" t="n"/>
      <c r="L1" s="5" t="n"/>
    </row>
    <row r="2">
      <c r="A2" t="inlineStr">
        <is>
          <t>Pillar</t>
        </is>
      </c>
      <c r="B2" t="inlineStr">
        <is>
          <t>Establish organizational structures, policies, and processes to govern AI development, deployment, and ongoing management with clear accountability.</t>
        </is>
      </c>
    </row>
    <row r="3"/>
    <row r="4">
      <c r="A4" s="6" t="inlineStr">
        <is>
          <t>ID</t>
        </is>
      </c>
      <c r="B4" s="6" t="inlineStr">
        <is>
          <t>Question</t>
        </is>
      </c>
      <c r="C4" s="6" t="inlineStr">
        <is>
          <t>Why It Matters</t>
        </is>
      </c>
      <c r="D4" s="6" t="inlineStr">
        <is>
          <t>Risk If Not Addressed</t>
        </is>
      </c>
      <c r="E4" s="6" t="inlineStr">
        <is>
          <t>Best Practice Guidance</t>
        </is>
      </c>
      <c r="F4" s="6" t="inlineStr">
        <is>
          <t>Your Answer (Yes/No/Partial)</t>
        </is>
      </c>
      <c r="G4" s="6" t="inlineStr">
        <is>
          <t>Risk Level (High/Medium/Low)</t>
        </is>
      </c>
      <c r="H4" s="6" t="inlineStr">
        <is>
          <t>Notes / Evidence</t>
        </is>
      </c>
      <c r="I4" s="6" t="inlineStr">
        <is>
          <t>Remediation Plan</t>
        </is>
      </c>
      <c r="J4" s="6" t="inlineStr">
        <is>
          <t>Computed Risk Level</t>
        </is>
      </c>
      <c r="K4" s="6" t="inlineStr">
        <is>
          <t>Risk Score (0-3)</t>
        </is>
      </c>
      <c r="L4" s="6" t="inlineStr">
        <is>
          <t>Dynamic Recommendation</t>
        </is>
      </c>
    </row>
    <row r="5">
      <c r="A5" s="7" t="inlineStr">
        <is>
          <t>AG-01</t>
        </is>
      </c>
      <c r="B5" s="7" t="inlineStr">
        <is>
          <t>Is there a defined AI governance committee or responsible body with authority over AI deployment decisions?</t>
        </is>
      </c>
      <c r="C5" s="7" t="inlineStr">
        <is>
          <t>Without governance authority, AI systems may be deployed without proper oversight. HIPAA Security Rule §164.308(a)(3) and Privacy Rule §164.530(i) require designated workforce oversight. FDA 21 CFR Part 820 QMSR (ISO 13485 §5.1) requires management responsibility. WHO (2021) Principle: Fostering responsibility and accountability : a governance body with real authority is a structural accountability requirement.</t>
        </is>
      </c>
      <c r="D5" s="7" t="inlineStr">
        <is>
          <t>High</t>
        </is>
      </c>
      <c r="E5" s="7" t="inlineStr">
        <is>
          <t>Establish a cross-functional AI governance board including clinical, legal, technical, ethics, and patient advocacy representation. Define charter and decision authority.</t>
        </is>
      </c>
      <c r="F5" s="7" t="n"/>
      <c r="G5" s="7" t="n"/>
      <c r="H5" s="7" t="n"/>
      <c r="I5" s="7" t="n"/>
      <c r="J5" s="7">
        <f>IF(F5="","Not Assessed",IF(F5="Yes","Low",IF(F5="Partial",IF(D5="High","Medium",IF(D5="Medium","Medium","Low")),IF(F5="No",IF(D5="High","High",IF(D5="Medium","Medium","Low")),"Not Assessed"))))</f>
        <v/>
      </c>
      <c r="K5" s="7">
        <f>IF(F5="",0,IF(F5="Yes",0,IF(F5="Partial",IF(D5="High",2,1),IF(F5="No",IF(D5="High",3,IF(D5="Medium",2,1)),0))))</f>
        <v/>
      </c>
      <c r="L5" s="7">
        <f>IF(F5="","Awaiting assessment response",IF(F5="Yes","Control in place - maintain and verify periodically",IF(F5="Partial","Gap identified - review Best Practice Guidance (Col E) and develop remediation plan within 90 days",IF(F5="No",IF(D5="High","CRITICAL GAP - Immediate action required. Escalate to governance committee. Implement Best Practice Guidance (Col E) within 30 days.","Gap identified - implement Best Practice Guidance (Col E) and document remediation plan"),"Invalid response - enter Yes, No, or Partial"))))</f>
        <v/>
      </c>
    </row>
    <row r="6">
      <c r="A6" s="7" t="inlineStr">
        <is>
          <t>AG-02</t>
        </is>
      </c>
      <c r="B6" s="7" t="inlineStr">
        <is>
          <t>Is there a formal AI risk assessment process that must be completed before any AI system enters production?</t>
        </is>
      </c>
      <c r="C6" s="7" t="inlineStr">
        <is>
          <t>Ad-hoc deployment creates uncontrolled risk exposure. HIPAA Security Rule §164.308(a)(1) requires formal risk analysis and risk management before systems handle ePHI. FDA 21 CFR Part 820 QMSR (ISO 13485 §7.3) requires design and development planning including risk analysis. WHO (2021) Principle: Promoting human well-being, safety and the public interest : formal risk assessment is the basic safety gate for responsible AI.</t>
        </is>
      </c>
      <c r="D6" s="7" t="inlineStr">
        <is>
          <t>High</t>
        </is>
      </c>
      <c r="E6" s="7" t="inlineStr">
        <is>
          <t>Implement a stage-gate process requiring risk assessment, clinical validation, security review, and governance approval before production deployment.</t>
        </is>
      </c>
      <c r="F6" s="7" t="n"/>
      <c r="G6" s="7" t="n"/>
      <c r="H6" s="7" t="n"/>
      <c r="I6" s="7" t="n"/>
      <c r="J6" s="7">
        <f>IF(F6="","Not Assessed",IF(F6="Yes","Low",IF(F6="Partial",IF(D6="High","Medium",IF(D6="Medium","Medium","Low")),IF(F6="No",IF(D6="High","High",IF(D6="Medium","Medium","Low")),"Not Assessed"))))</f>
        <v/>
      </c>
      <c r="K6" s="7">
        <f>IF(F6="",0,IF(F6="Yes",0,IF(F6="Partial",IF(D6="High",2,1),IF(F6="No",IF(D6="High",3,IF(D6="Medium",2,1)),0))))</f>
        <v/>
      </c>
      <c r="L6" s="7">
        <f>IF(F6="","Awaiting assessment response",IF(F6="Yes","Control in place - maintain and verify periodically",IF(F6="Partial","Gap identified - review Best Practice Guidance (Col E) and develop remediation plan within 90 days",IF(F6="No",IF(D6="High","CRITICAL GAP - Immediate action required. Escalate to governance committee. Implement Best Practice Guidance (Col E) within 30 days.","Gap identified - implement Best Practice Guidance (Col E) and document remediation plan"),"Invalid response - enter Yes, No, or Partial"))))</f>
        <v/>
      </c>
    </row>
    <row r="7">
      <c r="A7" s="7" t="inlineStr">
        <is>
          <t>AG-03</t>
        </is>
      </c>
      <c r="B7" s="7" t="inlineStr">
        <is>
          <t>Are AI systems documented with model cards covering intended use, limitations, performance characteristics, and known risks?</t>
        </is>
      </c>
      <c r="C7" s="7" t="inlineStr">
        <is>
          <t>Undocumented models cannot be evaluated, audited or governed. HIPAA Privacy Rule §164.530(j) and Security Rule §164.308(a)(1)(ii)(B) require risk management documentation. FDA 21 CFR Part 820 QMSR (ISO 13485 §7.3.10) requires design and development records. WHO (2021) Principle: Ensuring transparency, explainability and intelligibility : model cards are the primary documentation tool for making AI systems auditable.</t>
        </is>
      </c>
      <c r="D7" s="7" t="inlineStr">
        <is>
          <t>Medium</t>
        </is>
      </c>
      <c r="E7" s="7" t="inlineStr">
        <is>
          <t>Require model cards for all production AI systems. Include: purpose, training data, performance metrics, known limitations, ethical considerations, and maintenance schedule.</t>
        </is>
      </c>
      <c r="F7" s="7" t="n"/>
      <c r="G7" s="7" t="n"/>
      <c r="H7" s="7" t="n"/>
      <c r="I7" s="7" t="n"/>
      <c r="J7" s="7">
        <f>IF(F7="","Not Assessed",IF(F7="Yes","Low",IF(F7="Partial",IF(D7="High","Medium",IF(D7="Medium","Medium","Low")),IF(F7="No",IF(D7="High","High",IF(D7="Medium","Medium","Low")),"Not Assessed"))))</f>
        <v/>
      </c>
      <c r="K7" s="7">
        <f>IF(F7="",0,IF(F7="Yes",0,IF(F7="Partial",IF(D7="High",2,1),IF(F7="No",IF(D7="High",3,IF(D7="Medium",2,1)),0))))</f>
        <v/>
      </c>
      <c r="L7" s="7">
        <f>IF(F7="","Awaiting assessment response",IF(F7="Yes","Control in place - maintain and verify periodically",IF(F7="Partial","Gap identified - review Best Practice Guidance (Col E) and develop remediation plan within 90 days",IF(F7="No",IF(D7="High","CRITICAL GAP - Immediate action required. Escalate to governance committee. Implement Best Practice Guidance (Col E) within 30 days.","Gap identified - implement Best Practice Guidance (Col E) and document remediation plan"),"Invalid response - enter Yes, No, or Partial"))))</f>
        <v/>
      </c>
    </row>
    <row r="8">
      <c r="A8" s="7" t="inlineStr">
        <is>
          <t>AG-04</t>
        </is>
      </c>
      <c r="B8" s="7" t="inlineStr">
        <is>
          <t>Is there a model registry tracking all AI models in production including version, owner, status, and approval history?</t>
        </is>
      </c>
      <c r="C8" s="7" t="inlineStr">
        <is>
          <t>Without a registry, organizations lose visibility into their AI portfolio and governance becomes impossible. HIPAA Security Rule §164.308(a)(2) requires assigned security responsibility per system. FDA AI/ML Action Plan (2021) and PCCP final guidance (2024) require version tracking across the device lifecycle. WHO (2021) Principle: Fostering responsibility and accountability : traceability of every AI system with named owners is a prerequisite for accountability.</t>
        </is>
      </c>
      <c r="D8" s="7" t="inlineStr">
        <is>
          <t>High</t>
        </is>
      </c>
      <c r="E8" s="7" t="inlineStr">
        <is>
          <t>Maintain a centralized model registry. Track model lineage, versioning, approval status, performance metrics, and responsible owners.</t>
        </is>
      </c>
      <c r="F8" s="7" t="n"/>
      <c r="G8" s="7" t="n"/>
      <c r="H8" s="7" t="n"/>
      <c r="I8" s="7" t="n"/>
      <c r="J8" s="7">
        <f>IF(F8="","Not Assessed",IF(F8="Yes","Low",IF(F8="Partial",IF(D8="High","Medium",IF(D8="Medium","Medium","Low")),IF(F8="No",IF(D8="High","High",IF(D8="Medium","Medium","Low")),"Not Assessed"))))</f>
        <v/>
      </c>
      <c r="K8" s="7">
        <f>IF(F8="",0,IF(F8="Yes",0,IF(F8="Partial",IF(D8="High",2,1),IF(F8="No",IF(D8="High",3,IF(D8="Medium",2,1)),0))))</f>
        <v/>
      </c>
      <c r="L8" s="7">
        <f>IF(F8="","Awaiting assessment response",IF(F8="Yes","Control in place - maintain and verify periodically",IF(F8="Partial","Gap identified - review Best Practice Guidance (Col E) and develop remediation plan within 90 days",IF(F8="No",IF(D8="High","CRITICAL GAP - Immediate action required. Escalate to governance committee. Implement Best Practice Guidance (Col E) within 30 days.","Gap identified - implement Best Practice Guidance (Col E) and document remediation plan"),"Invalid response - enter Yes, No, or Partial"))))</f>
        <v/>
      </c>
    </row>
    <row r="9">
      <c r="A9" s="7" t="inlineStr">
        <is>
          <t>AG-05</t>
        </is>
      </c>
      <c r="B9" s="7" t="inlineStr">
        <is>
          <t>Are roles and responsibilities clearly defined for AI system development, validation, deployment, and monitoring?</t>
        </is>
      </c>
      <c r="C9" s="7" t="inlineStr">
        <is>
          <t>Ambiguous ownership leads to gaps in monitoring, maintenance and incident response. HIPAA Security Rule §164.308(a)(2) requires assigned security responsibility; §164.308(a)(3) requires defined workforce roles. FDA 21 CFR Part 820 QMSR (ISO 13485 §5.5) requires defined responsibility, authority and communication. WHO (2021) Principle: Fostering responsibility and accountability : accountability requires named responsible parties.</t>
        </is>
      </c>
      <c r="D9" s="7" t="inlineStr">
        <is>
          <t>Medium</t>
        </is>
      </c>
      <c r="E9" s="7" t="inlineStr">
        <is>
          <t>Define RACI matrix for each AI system covering: development, validation, deployment, monitoring, incident response, and decommissioning.</t>
        </is>
      </c>
      <c r="F9" s="7" t="n"/>
      <c r="G9" s="7" t="n"/>
      <c r="H9" s="7" t="n"/>
      <c r="I9" s="7" t="n"/>
      <c r="J9" s="7">
        <f>IF(F9="","Not Assessed",IF(F9="Yes","Low",IF(F9="Partial",IF(D9="High","Medium",IF(D9="Medium","Medium","Low")),IF(F9="No",IF(D9="High","High",IF(D9="Medium","Medium","Low")),"Not Assessed"))))</f>
        <v/>
      </c>
      <c r="K9" s="7">
        <f>IF(F9="",0,IF(F9="Yes",0,IF(F9="Partial",IF(D9="High",2,1),IF(F9="No",IF(D9="High",3,IF(D9="Medium",2,1)),0))))</f>
        <v/>
      </c>
      <c r="L9" s="7">
        <f>IF(F9="","Awaiting assessment response",IF(F9="Yes","Control in place - maintain and verify periodically",IF(F9="Partial","Gap identified - review Best Practice Guidance (Col E) and develop remediation plan within 90 days",IF(F9="No",IF(D9="High","CRITICAL GAP - Immediate action required. Escalate to governance committee. Implement Best Practice Guidance (Col E) within 30 days.","Gap identified - implement Best Practice Guidance (Col E) and document remediation plan"),"Invalid response - enter Yes, No, or Partial"))))</f>
        <v/>
      </c>
    </row>
    <row r="10">
      <c r="A10" s="7" t="inlineStr">
        <is>
          <t>AG-06</t>
        </is>
      </c>
      <c r="B10" s="7" t="inlineStr">
        <is>
          <t>Is there a process for capturing and acting on clinician feedback about AI system performance?</t>
        </is>
      </c>
      <c r="C10" s="7" t="inlineStr">
        <is>
          <t>Front-line users detect issues before automated monitoring catches them. HIPAA Privacy Rule §164.530(e) requires complaint processes; Security Rule §164.308(a)(6)(i) requires security incident procedures including workforce reporting. FDA 21 CFR Part 803 (MDR) requires end-user feedback channels for SaMD. WHO (2021) Principle: Promoting AI that is responsive and sustainable : clinical feedback mechanisms keep AI performance aligned with real-world needs.</t>
        </is>
      </c>
      <c r="D10" s="7" t="inlineStr">
        <is>
          <t>Medium</t>
        </is>
      </c>
      <c r="E10" s="7" t="inlineStr">
        <is>
          <t>Implement structured feedback channels. Track feedback to resolution. Use feedback to inform model improvements and retraining decisions.</t>
        </is>
      </c>
      <c r="F10" s="7" t="n"/>
      <c r="G10" s="7" t="n"/>
      <c r="H10" s="7" t="n"/>
      <c r="I10" s="7" t="n"/>
      <c r="J10" s="7">
        <f>IF(F10="","Not Assessed",IF(F10="Yes","Low",IF(F10="Partial",IF(D10="High","Medium",IF(D10="Medium","Medium","Low")),IF(F10="No",IF(D10="High","High",IF(D10="Medium","Medium","Low")),"Not Assessed"))))</f>
        <v/>
      </c>
      <c r="K10" s="7">
        <f>IF(F10="",0,IF(F10="Yes",0,IF(F10="Partial",IF(D10="High",2,1),IF(F10="No",IF(D10="High",3,IF(D10="Medium",2,1)),0))))</f>
        <v/>
      </c>
      <c r="L10" s="7">
        <f>IF(F10="","Awaiting assessment response",IF(F10="Yes","Control in place - maintain and verify periodically",IF(F10="Partial","Gap identified - review Best Practice Guidance (Col E) and develop remediation plan within 90 days",IF(F10="No",IF(D10="High","CRITICAL GAP - Immediate action required. Escalate to governance committee. Implement Best Practice Guidance (Col E) within 30 days.","Gap identified - implement Best Practice Guidance (Col E) and document remediation plan"),"Invalid response - enter Yes, No, or Partial"))))</f>
        <v/>
      </c>
    </row>
    <row r="11">
      <c r="A11" s="7" t="inlineStr">
        <is>
          <t>AG-07</t>
        </is>
      </c>
      <c r="B11" s="7" t="inlineStr">
        <is>
          <t>Does the organization maintain an AI ethics policy specific to healthcare applications?</t>
        </is>
      </c>
      <c r="C11" s="7" t="inlineStr">
        <is>
          <t>Generic technology policies do not address healthcare-specific ethical concerns such as patient autonomy and equitable access. HIPAA Privacy Rule §164.520 (Notice of Privacy Practices) must reflect organizational values. FDA AI/ML Action Plan (2021) establishes good machine learning practice principles. WHO (2021) : All six named principles constitute the substance of a healthcare AI ethics policy.</t>
        </is>
      </c>
      <c r="D11" s="7" t="inlineStr">
        <is>
          <t>Medium</t>
        </is>
      </c>
      <c r="E11" s="7" t="inlineStr">
        <is>
          <t>Develop healthcare AI ethics policy covering: patient consent, transparency, equity, human oversight, and data stewardship. Review annually.</t>
        </is>
      </c>
      <c r="F11" s="7" t="n"/>
      <c r="G11" s="7" t="n"/>
      <c r="H11" s="7" t="n"/>
      <c r="I11" s="7" t="n"/>
      <c r="J11" s="7">
        <f>IF(F11="","Not Assessed",IF(F11="Yes","Low",IF(F11="Partial",IF(D11="High","Medium",IF(D11="Medium","Medium","Low")),IF(F11="No",IF(D11="High","High",IF(D11="Medium","Medium","Low")),"Not Assessed"))))</f>
        <v/>
      </c>
      <c r="K11" s="7">
        <f>IF(F11="",0,IF(F11="Yes",0,IF(F11="Partial",IF(D11="High",2,1),IF(F11="No",IF(D11="High",3,IF(D11="Medium",2,1)),0))))</f>
        <v/>
      </c>
      <c r="L11" s="7">
        <f>IF(F11="","Awaiting assessment response",IF(F11="Yes","Control in place - maintain and verify periodically",IF(F11="Partial","Gap identified - review Best Practice Guidance (Col E) and develop remediation plan within 90 days",IF(F11="No",IF(D11="High","CRITICAL GAP - Immediate action required. Escalate to governance committee. Implement Best Practice Guidance (Col E) within 30 days.","Gap identified - implement Best Practice Guidance (Col E) and document remediation plan"),"Invalid response - enter Yes, No, or Partial"))))</f>
        <v/>
      </c>
    </row>
    <row r="12">
      <c r="A12" s="7" t="inlineStr">
        <is>
          <t>AG-08</t>
        </is>
      </c>
      <c r="B12" s="7" t="inlineStr">
        <is>
          <t>Is there a defined change management process for AI model updates and retraining?</t>
        </is>
      </c>
      <c r="C12" s="7" t="inlineStr">
        <is>
          <t>Uncontrolled model updates can introduce regressions, bias shifts or safety degradations. HIPAA Security Rule §164.316 requires documentation of change policies. FDA PCCP final guidance (2024) and AI/ML Action Plan (2021) require a formal Predetermined Change Control Plan for SaMD model updates. WHO (2021) Principle: Promoting human well-being, safety and the public interest : unreviewed model changes are a patient safety risk.</t>
        </is>
      </c>
      <c r="D12" s="7" t="inlineStr">
        <is>
          <t>High</t>
        </is>
      </c>
      <c r="E12" s="7" t="inlineStr">
        <is>
          <t>Require change impact assessment, regression testing, and governance approval for all model updates. Maintain rollback capability.</t>
        </is>
      </c>
      <c r="F12" s="7" t="n"/>
      <c r="G12" s="7" t="n"/>
      <c r="H12" s="7" t="n"/>
      <c r="I12" s="7" t="n"/>
      <c r="J12" s="7">
        <f>IF(F12="","Not Assessed",IF(F12="Yes","Low",IF(F12="Partial",IF(D12="High","Medium",IF(D12="Medium","Medium","Low")),IF(F12="No",IF(D12="High","High",IF(D12="Medium","Medium","Low")),"Not Assessed"))))</f>
        <v/>
      </c>
      <c r="K12" s="7">
        <f>IF(F12="",0,IF(F12="Yes",0,IF(F12="Partial",IF(D12="High",2,1),IF(F12="No",IF(D12="High",3,IF(D12="Medium",2,1)),0))))</f>
        <v/>
      </c>
      <c r="L12" s="7">
        <f>IF(F12="","Awaiting assessment response",IF(F12="Yes","Control in place - maintain and verify periodically",IF(F12="Partial","Gap identified - review Best Practice Guidance (Col E) and develop remediation plan within 90 days",IF(F12="No",IF(D12="High","CRITICAL GAP - Immediate action required. Escalate to governance committee. Implement Best Practice Guidance (Col E) within 30 days.","Gap identified - implement Best Practice Guidance (Col E) and document remediation plan"),"Invalid response - enter Yes, No, or Partial"))))</f>
        <v/>
      </c>
    </row>
    <row r="13">
      <c r="A13" s="7" t="inlineStr">
        <is>
          <t>AG-09</t>
        </is>
      </c>
      <c r="B13" s="7" t="inlineStr">
        <is>
          <t>Are AI procurement decisions evaluated against governance, safety, and compliance criteria (not just technical capability)?</t>
        </is>
      </c>
      <c r="C13" s="7" t="inlineStr">
        <is>
          <t>Vendor-provided AI may not meet organizational safety, privacy or governance requirements. HIPAA Privacy Rule §164.308(b)(1) requires Business Associate oversight. FDA 21 CFR Part 820 QMSR (ISO 13485 §7.4) requires purchasing controls and supplier evaluation. WHO (2021) Principle: Fostering responsibility and accountability : organizations cannot outsource accountability; vendor AI must meet the same standards as internally developed AI.</t>
        </is>
      </c>
      <c r="D13" s="7" t="inlineStr">
        <is>
          <t>Medium</t>
        </is>
      </c>
      <c r="E13" s="7" t="inlineStr">
        <is>
          <t>Include AI-specific evaluation criteria in procurement: model transparency, data handling, BAA availability, auditability, and decommissioning provisions.</t>
        </is>
      </c>
      <c r="F13" s="7" t="n"/>
      <c r="G13" s="7" t="n"/>
      <c r="H13" s="7" t="n"/>
      <c r="I13" s="7" t="n"/>
      <c r="J13" s="7">
        <f>IF(F13="","Not Assessed",IF(F13="Yes","Low",IF(F13="Partial",IF(D13="High","Medium",IF(D13="Medium","Medium","Low")),IF(F13="No",IF(D13="High","High",IF(D13="Medium","Medium","Low")),"Not Assessed"))))</f>
        <v/>
      </c>
      <c r="K13" s="7">
        <f>IF(F13="",0,IF(F13="Yes",0,IF(F13="Partial",IF(D13="High",2,1),IF(F13="No",IF(D13="High",3,IF(D13="Medium",2,1)),0))))</f>
        <v/>
      </c>
      <c r="L13" s="7">
        <f>IF(F13="","Awaiting assessment response",IF(F13="Yes","Control in place - maintain and verify periodically",IF(F13="Partial","Gap identified - review Best Practice Guidance (Col E) and develop remediation plan within 90 days",IF(F13="No",IF(D13="High","CRITICAL GAP - Immediate action required. Escalate to governance committee. Implement Best Practice Guidance (Col E) within 30 days.","Gap identified - implement Best Practice Guidance (Col E) and document remediation plan"),"Invalid response - enter Yes, No, or Partial"))))</f>
        <v/>
      </c>
    </row>
    <row r="14">
      <c r="A14" s="7" t="inlineStr">
        <is>
          <t>AG-10</t>
        </is>
      </c>
      <c r="B14" s="7" t="inlineStr">
        <is>
          <t>Is there a process to ensure AI systems maintain regulatory compliance as regulations evolve?</t>
        </is>
      </c>
      <c r="C14" s="7" t="inlineStr">
        <is>
          <t>Healthcare AI regulation is rapidly evolving: FDA PCCP final guidance (2024), AI/ML Action Plan (2021), and state AI laws all require ongoing compliance monitoring. HIPAA Security Rule §164.308(a)(8) requires periodic evaluation. WHO (2021) Principle: Promoting AI that is responsive and sustainable : governance must adapt as regulations and evidence evolve.</t>
        </is>
      </c>
      <c r="D14" s="7" t="inlineStr">
        <is>
          <t>High</t>
        </is>
      </c>
      <c r="E14" s="7" t="inlineStr">
        <is>
          <t>Monitor regulatory landscape. Assign regulatory compliance ownership. Conduct periodic compliance gap analysis against current requirements.</t>
        </is>
      </c>
      <c r="F14" s="7" t="n"/>
      <c r="G14" s="7" t="n"/>
      <c r="H14" s="7" t="n"/>
      <c r="I14" s="7" t="n"/>
      <c r="J14" s="7">
        <f>IF(F14="","Not Assessed",IF(F14="Yes","Low",IF(F14="Partial",IF(D14="High","Medium",IF(D14="Medium","Medium","Low")),IF(F14="No",IF(D14="High","High",IF(D14="Medium","Medium","Low")),"Not Assessed"))))</f>
        <v/>
      </c>
      <c r="K14" s="7">
        <f>IF(F14="",0,IF(F14="Yes",0,IF(F14="Partial",IF(D14="High",2,1),IF(F14="No",IF(D14="High",3,IF(D14="Medium",2,1)),0))))</f>
        <v/>
      </c>
      <c r="L14" s="7">
        <f>IF(F14="","Awaiting assessment response",IF(F14="Yes","Control in place - maintain and verify periodically",IF(F14="Partial","Gap identified - review Best Practice Guidance (Col E) and develop remediation plan within 90 days",IF(F14="No",IF(D14="High","CRITICAL GAP - Immediate action required. Escalate to governance committee. Implement Best Practice Guidance (Col E) within 30 days.","Gap identified - implement Best Practice Guidance (Col E) and document remediation plan"),"Invalid response - enter Yes, No, or Partial"))))</f>
        <v/>
      </c>
    </row>
    <row r="15">
      <c r="A15" s="7" t="inlineStr">
        <is>
          <t>AG-11</t>
        </is>
      </c>
      <c r="B15" s="7" t="inlineStr">
        <is>
          <t>Are patients informed when AI is being used in their care, and is consent obtained where required?</t>
        </is>
      </c>
      <c r="C15" s="7" t="inlineStr">
        <is>
          <t>Lack of transparency violates patient autonomy. HIPAA Privacy Rule §164.520 (Notice of Privacy Practices) and emerging state AI consent laws require disclosure. FDA 21 CFR Part 801 requires labeling of AI-assisted device features. WHO (2021) Principle: Protecting autonomy : patients must be informed when AI influences their care to make autonomous choices about their treatment.</t>
        </is>
      </c>
      <c r="D15" s="7" t="inlineStr">
        <is>
          <t>Medium</t>
        </is>
      </c>
      <c r="E15" s="7" t="inlineStr">
        <is>
          <t>Develop patient notification processes. Document when and how patients are informed. Implement consent workflows where regulations require.</t>
        </is>
      </c>
      <c r="F15" s="7" t="n"/>
      <c r="G15" s="7" t="n"/>
      <c r="H15" s="7" t="n"/>
      <c r="I15" s="7" t="n"/>
      <c r="J15" s="7">
        <f>IF(F15="","Not Assessed",IF(F15="Yes","Low",IF(F15="Partial",IF(D15="High","Medium",IF(D15="Medium","Medium","Low")),IF(F15="No",IF(D15="High","High",IF(D15="Medium","Medium","Low")),"Not Assessed"))))</f>
        <v/>
      </c>
      <c r="K15" s="7">
        <f>IF(F15="",0,IF(F15="Yes",0,IF(F15="Partial",IF(D15="High",2,1),IF(F15="No",IF(D15="High",3,IF(D15="Medium",2,1)),0))))</f>
        <v/>
      </c>
      <c r="L15" s="7">
        <f>IF(F15="","Awaiting assessment response",IF(F15="Yes","Control in place - maintain and verify periodically",IF(F15="Partial","Gap identified - review Best Practice Guidance (Col E) and develop remediation plan within 90 days",IF(F15="No",IF(D15="High","CRITICAL GAP - Immediate action required. Escalate to governance committee. Implement Best Practice Guidance (Col E) within 30 days.","Gap identified - implement Best Practice Guidance (Col E) and document remediation plan"),"Invalid response - enter Yes, No, or Partial"))))</f>
        <v/>
      </c>
    </row>
    <row r="16">
      <c r="A16" s="7" t="inlineStr">
        <is>
          <t>AG-12</t>
        </is>
      </c>
      <c r="B16" s="7" t="inlineStr">
        <is>
          <t>Is there a defined escalation path when AI governance concerns are raised by any team member?</t>
        </is>
      </c>
      <c r="C16" s="7" t="inlineStr">
        <is>
          <t>Without safe escalation channels, governance concerns may be suppressed, leading to unreported risk. HIPAA Security Rule §164.308(a)(6)(i) requires security incident escalation procedures; Privacy Rule §164.530(i) requires complaint handling. FDA 21 CFR Part 820 QMSR (ISO 13485 §8.2.2) requires internal audit and corrective action escalation. WHO (2021) Principle: Fostering responsibility and accountability : safe escalation channels protect staff who raise AI concerns.</t>
        </is>
      </c>
      <c r="D16" s="7" t="inlineStr">
        <is>
          <t>Medium</t>
        </is>
      </c>
      <c r="E16" s="7" t="inlineStr">
        <is>
          <t>Establish clear escalation paths to the AI governance committee. Protect reporters from retaliation. Track and resolve all escalations.</t>
        </is>
      </c>
      <c r="F16" s="7" t="n"/>
      <c r="G16" s="7" t="n"/>
      <c r="H16" s="7" t="n"/>
      <c r="I16" s="7" t="n"/>
      <c r="J16" s="7">
        <f>IF(F16="","Not Assessed",IF(F16="Yes","Low",IF(F16="Partial",IF(D16="High","Medium",IF(D16="Medium","Medium","Low")),IF(F16="No",IF(D16="High","High",IF(D16="Medium","Medium","Low")),"Not Assessed"))))</f>
        <v/>
      </c>
      <c r="K16" s="7">
        <f>IF(F16="",0,IF(F16="Yes",0,IF(F16="Partial",IF(D16="High",2,1),IF(F16="No",IF(D16="High",3,IF(D16="Medium",2,1)),0))))</f>
        <v/>
      </c>
      <c r="L16" s="7">
        <f>IF(F16="","Awaiting assessment response",IF(F16="Yes","Control in place - maintain and verify periodically",IF(F16="Partial","Gap identified - review Best Practice Guidance (Col E) and develop remediation plan within 90 days",IF(F16="No",IF(D16="High","CRITICAL GAP - Immediate action required. Escalate to governance committee. Implement Best Practice Guidance (Col E) within 30 days.","Gap identified - implement Best Practice Guidance (Col E) and document remediation plan"),"Invalid response - enter Yes, No, or Partial"))))</f>
        <v/>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46"/>
  <sheetViews>
    <sheetView workbookViewId="0">
      <selection activeCell="A1" sqref="A1"/>
    </sheetView>
  </sheetViews>
  <sheetFormatPr baseColWidth="8" defaultRowHeight="15"/>
  <sheetData>
    <row r="1">
      <c r="A1" s="5" t="inlineStr">
        <is>
          <t>HAIIS Risk Worksheet Scoring Guide</t>
        </is>
      </c>
      <c r="B1" s="5" t="n"/>
      <c r="C1" s="5" t="n"/>
      <c r="D1" s="5" t="n"/>
      <c r="E1" s="5" t="n"/>
    </row>
    <row r="2"/>
    <row r="3">
      <c r="A3" s="8" t="inlineStr">
        <is>
          <t>How to Use This Worksheet</t>
        </is>
      </c>
      <c r="B3" s="8" t="n"/>
      <c r="C3" s="8" t="n"/>
      <c r="D3" s="8" t="n"/>
      <c r="E3" s="8" t="n"/>
    </row>
    <row r="4">
      <c r="A4" s="4" t="inlineStr">
        <is>
          <t>1. Review each question in the Risk Assessment tab with your cross-functional team (clinical, technical, compliance, security).</t>
        </is>
      </c>
      <c r="B4" s="4" t="n"/>
      <c r="C4" s="4" t="n"/>
      <c r="D4" s="4" t="n"/>
      <c r="E4" s="4" t="n"/>
    </row>
    <row r="5">
      <c r="A5" s="4" t="inlineStr">
        <is>
          <t>2. For each question, record your answer in the 'Your Answer' column: Yes (fully addressed), No (not addressed), or Partial (partially addressed).</t>
        </is>
      </c>
      <c r="B5" s="4" t="n"/>
      <c r="C5" s="4" t="n"/>
      <c r="D5" s="4" t="n"/>
      <c r="E5" s="4" t="n"/>
    </row>
    <row r="6">
      <c r="A6" s="4" t="inlineStr">
        <is>
          <t>3. Assess the risk level based on the combination of the inherent risk and your current implementation state.</t>
        </is>
      </c>
      <c r="B6" s="4" t="n"/>
      <c r="C6" s="4" t="n"/>
      <c r="D6" s="4" t="n"/>
      <c r="E6" s="4" t="n"/>
    </row>
    <row r="7">
      <c r="A7" s="4" t="inlineStr">
        <is>
          <t>4. Document evidence of controls in the 'Notes / Evidence' column.</t>
        </is>
      </c>
      <c r="B7" s="4" t="n"/>
      <c r="C7" s="4" t="n"/>
      <c r="D7" s="4" t="n"/>
      <c r="E7" s="4" t="n"/>
    </row>
    <row r="8">
      <c r="A8" s="4" t="inlineStr">
        <is>
          <t>5. For any gaps, document a remediation plan with owner and target date.</t>
        </is>
      </c>
      <c r="B8" s="4" t="n"/>
      <c r="C8" s="4" t="n"/>
      <c r="D8" s="4" t="n"/>
      <c r="E8" s="4" t="n"/>
    </row>
    <row r="9">
      <c r="A9" s="4" t="n"/>
      <c r="B9" s="4" t="n"/>
      <c r="C9" s="4" t="n"/>
      <c r="D9" s="4" t="n"/>
      <c r="E9" s="4" t="n"/>
    </row>
    <row r="10">
      <c r="A10" s="9" t="inlineStr">
        <is>
          <t>Risk Level Definitions</t>
        </is>
      </c>
      <c r="B10" s="9" t="n"/>
      <c r="C10" s="9" t="n"/>
      <c r="D10" s="9" t="n"/>
      <c r="E10" s="9" t="n"/>
    </row>
    <row r="11">
      <c r="A11" s="6" t="inlineStr">
        <is>
          <t>Risk Level</t>
        </is>
      </c>
      <c r="B11" s="6" t="inlineStr">
        <is>
          <t>Definition</t>
        </is>
      </c>
      <c r="C11" s="6" t="inlineStr">
        <is>
          <t>Action Required</t>
        </is>
      </c>
      <c r="D11" s="4" t="n"/>
      <c r="E11" s="4" t="n"/>
    </row>
    <row r="12">
      <c r="A12" s="4" t="inlineStr">
        <is>
          <t>High</t>
        </is>
      </c>
      <c r="B12" s="4" t="inlineStr">
        <is>
          <t>Significant gap that could lead to patient harm, regulatory violation, or major operational disruption. Requires immediate attention.</t>
        </is>
      </c>
      <c r="C12" s="4" t="inlineStr">
        <is>
          <t>Remediate within 30 days. Escalate to governance committee.</t>
        </is>
      </c>
      <c r="D12" s="4" t="n"/>
      <c r="E12" s="4" t="n"/>
    </row>
    <row r="13">
      <c r="A13" s="4" t="inlineStr">
        <is>
          <t>Medium</t>
        </is>
      </c>
      <c r="B13" s="4" t="inlineStr">
        <is>
          <t>Notable gap that increases organizational risk but has mitigating factors or lower likelihood of immediate impact.</t>
        </is>
      </c>
      <c r="C13" s="4" t="inlineStr">
        <is>
          <t>Remediate within 90 days. Track in risk register.</t>
        </is>
      </c>
      <c r="D13" s="4" t="n"/>
      <c r="E13" s="4" t="n"/>
    </row>
    <row r="14">
      <c r="A14" s="4" t="inlineStr">
        <is>
          <t>Low</t>
        </is>
      </c>
      <c r="B14" s="4" t="inlineStr">
        <is>
          <t>Minor gap or area for improvement that does not pose immediate risk but should be addressed for maturity.</t>
        </is>
      </c>
      <c r="C14" s="4" t="inlineStr">
        <is>
          <t>Address within 6 months as part of continuous improvement.</t>
        </is>
      </c>
      <c r="D14" s="4" t="n"/>
      <c r="E14" s="4" t="n"/>
    </row>
    <row r="15">
      <c r="A15" s="4" t="n"/>
      <c r="B15" s="4" t="n"/>
      <c r="C15" s="4" t="n"/>
      <c r="D15" s="4" t="n"/>
      <c r="E15" s="4" t="n"/>
    </row>
    <row r="16">
      <c r="A16" s="9" t="inlineStr">
        <is>
          <t>Answer Definitions</t>
        </is>
      </c>
      <c r="B16" s="9" t="n"/>
      <c r="C16" s="9" t="n"/>
      <c r="D16" s="9" t="n"/>
      <c r="E16" s="9" t="n"/>
    </row>
    <row r="17">
      <c r="A17" s="6" t="inlineStr">
        <is>
          <t>Answer</t>
        </is>
      </c>
      <c r="B17" s="6" t="inlineStr">
        <is>
          <t>Definition</t>
        </is>
      </c>
      <c r="C17" s="4" t="n"/>
      <c r="D17" s="4" t="n"/>
      <c r="E17" s="4" t="n"/>
    </row>
    <row r="18">
      <c r="A18" s="4" t="inlineStr">
        <is>
          <t>Yes</t>
        </is>
      </c>
      <c r="B18" s="4" t="inlineStr">
        <is>
          <t>Control is fully implemented, documented, tested, and operating effectively.</t>
        </is>
      </c>
      <c r="C18" s="4" t="n"/>
      <c r="D18" s="4" t="n"/>
      <c r="E18" s="4" t="n"/>
    </row>
    <row r="19">
      <c r="A19" s="4" t="inlineStr">
        <is>
          <t>Partial</t>
        </is>
      </c>
      <c r="B19" s="4" t="inlineStr">
        <is>
          <t>Control is partially implemented, not fully documented, or not consistently applied. Some risk remains.</t>
        </is>
      </c>
      <c r="C19" s="4" t="n"/>
      <c r="D19" s="4" t="n"/>
      <c r="E19" s="4" t="n"/>
    </row>
    <row r="20">
      <c r="A20" s="4" t="inlineStr">
        <is>
          <t>No</t>
        </is>
      </c>
      <c r="B20" s="4" t="inlineStr">
        <is>
          <t>Control is not implemented. Full inherent risk is present.</t>
        </is>
      </c>
      <c r="C20" s="4" t="n"/>
      <c r="D20" s="4" t="n"/>
      <c r="E20" s="4" t="n"/>
    </row>
    <row r="21">
      <c r="A21" s="4" t="n"/>
      <c r="B21" s="4" t="n"/>
      <c r="C21" s="4" t="n"/>
      <c r="D21" s="4" t="n"/>
      <c r="E21" s="4" t="n"/>
    </row>
    <row r="22">
      <c r="A22" s="9" t="inlineStr">
        <is>
          <t>Scoring Summary (complete after assessment)</t>
        </is>
      </c>
      <c r="B22" s="9" t="n"/>
      <c r="C22" s="9" t="n"/>
      <c r="D22" s="9" t="n"/>
      <c r="E22" s="9" t="n"/>
    </row>
    <row r="23">
      <c r="A23" s="4" t="n"/>
      <c r="B23" s="4" t="inlineStr">
        <is>
          <t>High Risk Items</t>
        </is>
      </c>
      <c r="C23" s="4" t="inlineStr">
        <is>
          <t>Medium Risk Items</t>
        </is>
      </c>
      <c r="D23" s="4" t="inlineStr">
        <is>
          <t>Low Risk Items</t>
        </is>
      </c>
      <c r="E23" s="4" t="inlineStr">
        <is>
          <t>Total Questions</t>
        </is>
      </c>
    </row>
    <row r="24">
      <c r="A24" s="4" t="inlineStr">
        <is>
          <t>Count</t>
        </is>
      </c>
      <c r="B24" s="4" t="n"/>
      <c r="C24" s="4" t="n"/>
      <c r="D24" s="4" t="n"/>
      <c r="E24" s="4" t="inlineStr">
        <is>
          <t>12</t>
        </is>
      </c>
    </row>
    <row r="25">
      <c r="A25" s="4" t="n"/>
      <c r="B25" s="4" t="n"/>
      <c r="C25" s="4" t="n"/>
      <c r="D25" s="4" t="n"/>
      <c r="E25" s="4" t="n"/>
    </row>
    <row r="26">
      <c r="A26" s="4" t="inlineStr">
        <is>
          <t>Overall Risk Posture</t>
        </is>
      </c>
      <c r="B26" s="4" t="n"/>
      <c r="C26" s="4" t="n"/>
      <c r="D26" s="4" t="n"/>
      <c r="E26" s="4" t="n"/>
    </row>
    <row r="27">
      <c r="A27" s="4" t="inlineStr">
        <is>
          <t>High Risk Items &gt; 3</t>
        </is>
      </c>
      <c r="B27" s="4" t="inlineStr">
        <is>
          <t>CRITICAL - Immediate remediation program required</t>
        </is>
      </c>
      <c r="C27" s="4" t="n"/>
      <c r="D27" s="4" t="n"/>
      <c r="E27" s="4" t="n"/>
    </row>
    <row r="28">
      <c r="A28" s="4" t="inlineStr">
        <is>
          <t>High Risk Items 1-3</t>
        </is>
      </c>
      <c r="B28" s="4" t="inlineStr">
        <is>
          <t>ELEVATED - Prioritized remediation with governance oversight</t>
        </is>
      </c>
      <c r="C28" s="4" t="n"/>
      <c r="D28" s="4" t="n"/>
      <c r="E28" s="4" t="n"/>
    </row>
    <row r="29">
      <c r="A29" s="4" t="inlineStr">
        <is>
          <t>High Risk Items = 0, Medium &gt; 4</t>
        </is>
      </c>
      <c r="B29" s="4" t="inlineStr">
        <is>
          <t>MODERATE - Structured improvement plan recommended</t>
        </is>
      </c>
      <c r="C29" s="4" t="n"/>
      <c r="D29" s="4" t="n"/>
      <c r="E29" s="4" t="n"/>
    </row>
    <row r="30">
      <c r="A30" s="4" t="inlineStr">
        <is>
          <t>High Risk Items = 0, Medium 1-4</t>
        </is>
      </c>
      <c r="B30" s="4" t="inlineStr">
        <is>
          <t>ACCEPTABLE - Monitor and improve per schedule</t>
        </is>
      </c>
      <c r="C30" s="4" t="n"/>
      <c r="D30" s="4" t="n"/>
      <c r="E30" s="4" t="n"/>
    </row>
    <row r="31">
      <c r="A31" s="4" t="inlineStr">
        <is>
          <t>High Risk Items = 0, Medium = 0</t>
        </is>
      </c>
      <c r="B31" s="4" t="inlineStr">
        <is>
          <t>STRONG - Maintain and continuously improve</t>
        </is>
      </c>
      <c r="C31" s="4" t="n"/>
      <c r="D31" s="4" t="n"/>
      <c r="E31" s="4" t="n"/>
    </row>
    <row r="32">
      <c r="A32" s="4" t="n"/>
      <c r="B32" s="4" t="n"/>
      <c r="C32" s="4" t="n"/>
      <c r="D32" s="4" t="n"/>
      <c r="E32" s="4" t="n"/>
    </row>
    <row r="33">
      <c r="A33" s="9" t="inlineStr">
        <is>
          <t>Regulatory Context</t>
        </is>
      </c>
      <c r="B33" s="9" t="n"/>
      <c r="C33" s="9" t="n"/>
      <c r="D33" s="9" t="n"/>
      <c r="E33" s="9" t="n"/>
    </row>
    <row r="34">
      <c r="A34" s="4" t="inlineStr">
        <is>
          <t>This worksheet is designed to be cloud-agnostic and vendor-neutral. It aligns with:</t>
        </is>
      </c>
      <c r="B34" s="4" t="n"/>
      <c r="C34" s="4" t="n"/>
      <c r="D34" s="4" t="n"/>
      <c r="E34" s="4" t="n"/>
    </row>
    <row r="35">
      <c r="A35" s="4" t="inlineStr">
        <is>
          <t>- NIST AI Risk Management Framework (AI RMF 1.0) - Govern, Map, Measure, Manage functions</t>
        </is>
      </c>
      <c r="B35" s="4" t="n"/>
      <c r="C35" s="4" t="n"/>
      <c r="D35" s="4" t="n"/>
      <c r="E35" s="4" t="n"/>
    </row>
    <row r="36">
      <c r="A36" s="4" t="inlineStr">
        <is>
          <t>- HIPAA Security Rule and Privacy Rule requirements</t>
        </is>
      </c>
      <c r="B36" s="4" t="n"/>
      <c r="C36" s="4" t="n"/>
      <c r="D36" s="4" t="n"/>
      <c r="E36" s="4" t="n"/>
    </row>
    <row r="37">
      <c r="A37" s="4" t="inlineStr">
        <is>
          <t>- FDA Software as a Medical Device (SaMD) guidance</t>
        </is>
      </c>
      <c r="B37" s="4" t="n"/>
      <c r="C37" s="4" t="n"/>
      <c r="D37" s="4" t="n"/>
      <c r="E37" s="4" t="n"/>
    </row>
    <row r="38">
      <c r="A38" s="4" t="inlineStr">
        <is>
          <t>- EU AI Act risk classification (where applicable to international organizations)</t>
        </is>
      </c>
      <c r="B38" s="4" t="n"/>
      <c r="C38" s="4" t="n"/>
      <c r="D38" s="4" t="n"/>
      <c r="E38" s="4" t="n"/>
    </row>
    <row r="39">
      <c r="A39" s="4" t="inlineStr">
        <is>
          <t>- WHO Ethics &amp; Governance of AI for Health guidelines</t>
        </is>
      </c>
      <c r="B39" s="4" t="n"/>
      <c r="C39" s="4" t="n"/>
      <c r="D39" s="4" t="n"/>
      <c r="E39" s="4" t="n"/>
    </row>
    <row r="40">
      <c r="A40" s="4" t="inlineStr">
        <is>
          <t>- OECD AI Principles</t>
        </is>
      </c>
      <c r="B40" s="4" t="n"/>
      <c r="C40" s="4" t="n"/>
      <c r="D40" s="4" t="n"/>
      <c r="E40" s="4" t="n"/>
    </row>
    <row r="41">
      <c r="A41" s="4" t="n"/>
      <c r="B41" s="4" t="n"/>
      <c r="C41" s="4" t="n"/>
      <c r="D41" s="4" t="n"/>
      <c r="E41" s="4" t="n"/>
    </row>
    <row r="42">
      <c r="A42" s="9" t="inlineStr">
        <is>
          <t>Review Cadence</t>
        </is>
      </c>
      <c r="B42" s="9" t="n"/>
      <c r="C42" s="9" t="n"/>
      <c r="D42" s="9" t="n"/>
      <c r="E42" s="9" t="n"/>
    </row>
    <row r="43">
      <c r="A43" s="4" t="inlineStr">
        <is>
          <t>- Initial assessment: Before first deployment of any AI system</t>
        </is>
      </c>
      <c r="B43" s="4" t="n"/>
      <c r="C43" s="4" t="n"/>
      <c r="D43" s="4" t="n"/>
      <c r="E43" s="4" t="n"/>
    </row>
    <row r="44">
      <c r="A44" s="4" t="inlineStr">
        <is>
          <t>- Quarterly review: For High and Medium risk items under remediation</t>
        </is>
      </c>
      <c r="B44" s="4" t="n"/>
      <c r="C44" s="4" t="n"/>
      <c r="D44" s="4" t="n"/>
      <c r="E44" s="4" t="n"/>
    </row>
    <row r="45">
      <c r="A45" s="4" t="inlineStr">
        <is>
          <t>- Annual reassessment: Full worksheet review with updated evidence</t>
        </is>
      </c>
      <c r="B45" s="4" t="n"/>
      <c r="C45" s="4" t="n"/>
      <c r="D45" s="4" t="n"/>
      <c r="E45" s="4" t="n"/>
    </row>
    <row r="46">
      <c r="A46" s="4" t="inlineStr">
        <is>
          <t>- Triggered review: After any significant AI system change, incident, or regulatory update</t>
        </is>
      </c>
      <c r="B46" s="4" t="n"/>
      <c r="C46" s="4" t="n"/>
      <c r="D46" s="4" t="n"/>
      <c r="E46" s="4" t="n"/>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I18"/>
  <sheetViews>
    <sheetView workbookViewId="0">
      <selection activeCell="A1" sqref="A1"/>
    </sheetView>
  </sheetViews>
  <sheetFormatPr baseColWidth="8" defaultRowHeight="15"/>
  <sheetData>
    <row r="1">
      <c r="A1" s="5" t="inlineStr">
        <is>
          <t>NIST AI RMF 1.0 Crosswalk for AI Governance &amp; Accountability</t>
        </is>
      </c>
      <c r="B1" s="5" t="n"/>
      <c r="C1" s="5" t="n"/>
      <c r="D1" s="5" t="n"/>
      <c r="E1" s="5" t="n"/>
      <c r="F1" s="5" t="n"/>
    </row>
    <row r="2"/>
    <row r="3">
      <c r="A3" t="inlineStr">
        <is>
          <t>This sheet maps each question in this worksheet to the relevant NIST AI RMF 1.0 subcategories.</t>
        </is>
      </c>
    </row>
    <row r="4">
      <c r="A4" t="inlineStr">
        <is>
          <t>Reference: NIST AI 100-1 (AI RMF 1.0), January 2023 : https://doi.org/10.6028/NIST.AI.100-1</t>
        </is>
      </c>
    </row>
    <row r="5"/>
    <row r="6">
      <c r="A6" s="6" t="inlineStr">
        <is>
          <t>Question ID</t>
        </is>
      </c>
      <c r="B6" s="6" t="inlineStr">
        <is>
          <t>Question Summary</t>
        </is>
      </c>
      <c r="C6" s="6" t="inlineStr">
        <is>
          <t>NIST Function</t>
        </is>
      </c>
      <c r="D6" s="6" t="inlineStr">
        <is>
          <t>NIST Category</t>
        </is>
      </c>
      <c r="E6" s="6" t="inlineStr">
        <is>
          <t>NIST Subcategory</t>
        </is>
      </c>
      <c r="F6" s="6" t="inlineStr">
        <is>
          <t>Alignment Notes</t>
        </is>
      </c>
      <c r="G6" t="inlineStr">
        <is>
          <t>HIPAA Alignment</t>
        </is>
      </c>
      <c r="H6" t="inlineStr">
        <is>
          <t>FDA SaMD Alignment</t>
        </is>
      </c>
      <c r="I6" t="inlineStr">
        <is>
          <t>WHO AI for Health Alignment</t>
        </is>
      </c>
    </row>
    <row r="7">
      <c r="A7" s="7" t="inlineStr">
        <is>
          <t>AG-01</t>
        </is>
      </c>
      <c r="B7" s="7" t="inlineStr">
        <is>
          <t>AI governance committee with deployment authority</t>
        </is>
      </c>
      <c r="C7" s="7" t="inlineStr">
        <is>
          <t>GOVERN</t>
        </is>
      </c>
      <c r="D7" s="7" t="inlineStr">
        <is>
          <t>Govern 2</t>
        </is>
      </c>
      <c r="E7" s="7" t="inlineStr">
        <is>
          <t>GOVERN 2.1, GOVERN 2.3</t>
        </is>
      </c>
      <c r="F7" s="7" t="inlineStr">
        <is>
          <t>Roles and responsibilities documented; executive leadership takes responsibility</t>
        </is>
      </c>
      <c r="G7" t="inlineStr">
        <is>
          <t>Security Rule §164.308(a)(3) : workforce security: authorization and access management; Privacy Rule §164.530(i) : policies designating workforce oversight of AI affecting PHI</t>
        </is>
      </c>
      <c r="H7" t="inlineStr">
        <is>
          <t>FDA AI/ML Action Plan (2021) : organizational responsibility for SaMD; FDA 21 CFR Part 820 QMSR (ISO 13485 §5.1) : management responsibility for quality and safety</t>
        </is>
      </c>
      <c r="I7" t="inlineStr">
        <is>
          <t>WHO (2021) : Principle: Fostering responsibility and accountability : a designated governance body with real authority is a structural requirement for accountable AI deployment</t>
        </is>
      </c>
    </row>
    <row r="8">
      <c r="A8" s="7" t="inlineStr">
        <is>
          <t>AG-02</t>
        </is>
      </c>
      <c r="B8" s="7" t="inlineStr">
        <is>
          <t>Formal risk assessment before production</t>
        </is>
      </c>
      <c r="C8" s="7" t="inlineStr">
        <is>
          <t>GOVERN</t>
        </is>
      </c>
      <c r="D8" s="7" t="inlineStr">
        <is>
          <t>Govern 1</t>
        </is>
      </c>
      <c r="E8" s="7" t="inlineStr">
        <is>
          <t>GOVERN 1.3, GOVERN 1.4</t>
        </is>
      </c>
      <c r="F8" s="7" t="inlineStr">
        <is>
          <t>Needed risk management levels determined; transparent risk management process</t>
        </is>
      </c>
      <c r="G8" t="inlineStr">
        <is>
          <t>Security Rule §164.308(a)(1) : security management process: risk analysis and risk management required before systems handle ePHI; Privacy Rule §164.530(i) : formal policies required</t>
        </is>
      </c>
      <c r="H8" t="inlineStr">
        <is>
          <t>FDA 21 CFR Part 820 QMSR (ISO 13485 §7.3) : design and development planning including risk analysis; FDA SaMD Pre-Submission Program for pre-market safety review</t>
        </is>
      </c>
      <c r="I8" t="inlineStr">
        <is>
          <t>WHO (2021) : Principle: Promoting human well-being, safety and the public interest : a formal risk assessment before deployment is the basic safety gate for responsible AI</t>
        </is>
      </c>
    </row>
    <row r="9">
      <c r="A9" s="7" t="inlineStr">
        <is>
          <t>AG-03</t>
        </is>
      </c>
      <c r="B9" s="7" t="inlineStr">
        <is>
          <t>Model cards for all production AI systems</t>
        </is>
      </c>
      <c r="C9" s="7" t="inlineStr">
        <is>
          <t>MAP</t>
        </is>
      </c>
      <c r="D9" s="7" t="inlineStr">
        <is>
          <t>Map 2</t>
        </is>
      </c>
      <c r="E9" s="7" t="inlineStr">
        <is>
          <t>MAP 2.2, MEASURE 2.9</t>
        </is>
      </c>
      <c r="F9" s="7" t="inlineStr">
        <is>
          <t>System knowledge limits documented; model explained and validated</t>
        </is>
      </c>
      <c r="G9" t="inlineStr">
        <is>
          <t>Privacy Rule §164.530(j) : documentation of policies; Security Rule §164.308(a)(1)(ii)(B) : risk management documentation must be maintained</t>
        </is>
      </c>
      <c r="H9" t="inlineStr">
        <is>
          <t>FDA 21 CFR Part 820 QMSR (ISO 13485 §7.3.10) : design and development records; FDA Transparency Guiding Principles (2021) : model cards as a transparency and documentation mechanism</t>
        </is>
      </c>
      <c r="I9" t="inlineStr">
        <is>
          <t>WHO (2021) : Principle: Ensuring transparency, explainability and intelligibility : model cards are a primary documentation tool for making AI systems understandable and auditable</t>
        </is>
      </c>
    </row>
    <row r="10">
      <c r="A10" s="7" t="inlineStr">
        <is>
          <t>AG-04</t>
        </is>
      </c>
      <c r="B10" s="7" t="inlineStr">
        <is>
          <t>Model registry with version/owner/status tracking</t>
        </is>
      </c>
      <c r="C10" s="7" t="inlineStr">
        <is>
          <t>GOVERN</t>
        </is>
      </c>
      <c r="D10" s="7" t="inlineStr">
        <is>
          <t>Govern 1</t>
        </is>
      </c>
      <c r="E10" s="7" t="inlineStr">
        <is>
          <t>GOVERN 1.6</t>
        </is>
      </c>
      <c r="F10" s="7" t="inlineStr">
        <is>
          <t>Mechanisms to inventory AI systems are in place and resourced</t>
        </is>
      </c>
      <c r="G10" t="inlineStr">
        <is>
          <t>Security Rule §164.308(a)(2) : assigned security responsibility for each system; Privacy Rule §164.530(j) : documentation including version and approval history</t>
        </is>
      </c>
      <c r="H10" t="inlineStr">
        <is>
          <t>FDA AI/ML Action Plan (2021) : device version tracking under the Predetermined Change Control Plan (PCCP); total product lifecycle (TPLC) approach requires model registry equivalent</t>
        </is>
      </c>
      <c r="I10" t="inlineStr">
        <is>
          <t>WHO (2021) : Principle: Fostering responsibility and accountability : traceability of every AI system in use, with named owners, is a prerequisite for accountability</t>
        </is>
      </c>
    </row>
    <row r="11">
      <c r="A11" s="7" t="inlineStr">
        <is>
          <t>AG-05</t>
        </is>
      </c>
      <c r="B11" s="7" t="inlineStr">
        <is>
          <t>RACI matrix for AI system lifecycle</t>
        </is>
      </c>
      <c r="C11" s="7" t="inlineStr">
        <is>
          <t>GOVERN</t>
        </is>
      </c>
      <c r="D11" s="7" t="inlineStr">
        <is>
          <t>Govern 2</t>
        </is>
      </c>
      <c r="E11" s="7" t="inlineStr">
        <is>
          <t>GOVERN 2.1</t>
        </is>
      </c>
      <c r="F11" s="7" t="inlineStr">
        <is>
          <t>Roles, responsibilities, and lines of communication documented and clear</t>
        </is>
      </c>
      <c r="G11" t="inlineStr">
        <is>
          <t>Security Rule §164.308(a)(2) : assigned security responsibility; §164.308(a)(3) : workforce security: defined roles with appropriate access</t>
        </is>
      </c>
      <c r="H11" t="inlineStr">
        <is>
          <t>FDA 21 CFR Part 820 QMSR (ISO 13485 §5.5) : responsibility, authority and communication; defined roles required across the device lifecycle</t>
        </is>
      </c>
      <c r="I11" t="inlineStr">
        <is>
          <t>WHO (2021) : Principle: Fostering responsibility and accountability : accountability requires that every role in the AI lifecycle is assigned to a named individual or team</t>
        </is>
      </c>
    </row>
    <row r="12">
      <c r="A12" s="7" t="inlineStr">
        <is>
          <t>AG-06</t>
        </is>
      </c>
      <c r="B12" s="7" t="inlineStr">
        <is>
          <t>Clinician feedback capture and action process</t>
        </is>
      </c>
      <c r="C12" s="7" t="inlineStr">
        <is>
          <t>GOVERN</t>
        </is>
      </c>
      <c r="D12" s="7" t="inlineStr">
        <is>
          <t>Govern 5</t>
        </is>
      </c>
      <c r="E12" s="7" t="inlineStr">
        <is>
          <t>GOVERN 5.1, GOVERN 5.2, MEASURE 3.3</t>
        </is>
      </c>
      <c r="F12" s="7" t="inlineStr">
        <is>
          <t>Feedback from external actors collected; mechanisms to incorporate feedback</t>
        </is>
      </c>
      <c r="G12" t="inlineStr">
        <is>
          <t>Privacy Rule §164.530(e) : complaint process for patients; Security Rule §164.308(a)(6)(i) : security incident procedures including reporting mechanisms for workforce</t>
        </is>
      </c>
      <c r="H12" t="inlineStr">
        <is>
          <t>FDA 21 CFR Part 803 : MDR requires channels for healthcare professionals to report SaMD malfunctions; FDA SaMD guidance : real-world performance feedback informs TPLC</t>
        </is>
      </c>
      <c r="I12" t="inlineStr">
        <is>
          <t>WHO (2021) : Principle: Promoting AI that is responsive and sustainable : feedback from clinical users is a key mechanism for maintaining AI performance after deployment</t>
        </is>
      </c>
    </row>
    <row r="13">
      <c r="A13" s="7" t="inlineStr">
        <is>
          <t>AG-07</t>
        </is>
      </c>
      <c r="B13" s="7" t="inlineStr">
        <is>
          <t>Healthcare AI ethics policy</t>
        </is>
      </c>
      <c r="C13" s="7" t="inlineStr">
        <is>
          <t>GOVERN</t>
        </is>
      </c>
      <c r="D13" s="7" t="inlineStr">
        <is>
          <t>Govern 1</t>
        </is>
      </c>
      <c r="E13" s="7" t="inlineStr">
        <is>
          <t>GOVERN 1.2</t>
        </is>
      </c>
      <c r="F13" s="7" t="inlineStr">
        <is>
          <t>Trustworthy AI characteristics integrated into organizational policies</t>
        </is>
      </c>
      <c r="G13" t="inlineStr">
        <is>
          <t>Privacy Rule §164.520 : Notice of Privacy Practices must reflect organizational values including patient autonomy; §164.530(i) : workforce training on privacy policies</t>
        </is>
      </c>
      <c r="H13" t="inlineStr">
        <is>
          <t>FDA SaMD guidance does not prescribe an ethics policy but SaMD intended use documentation must reflect ethical use boundaries; FDA AI/ML Action Plan (2021) : good machine learning practices include ethical development principles</t>
        </is>
      </c>
      <c r="I13" t="inlineStr">
        <is>
          <t>WHO (2021) : All six principles constitute the substance of a healthcare AI ethics policy; Principle: Ensuring inclusiveness and equity and Principle: Protecting autonomy are most directly embodied in such a policy</t>
        </is>
      </c>
    </row>
    <row r="14">
      <c r="A14" s="7" t="inlineStr">
        <is>
          <t>AG-08</t>
        </is>
      </c>
      <c r="B14" s="7" t="inlineStr">
        <is>
          <t>Change management for model updates</t>
        </is>
      </c>
      <c r="C14" s="7" t="inlineStr">
        <is>
          <t>MANAGE</t>
        </is>
      </c>
      <c r="D14" s="7" t="inlineStr">
        <is>
          <t>Manage 4</t>
        </is>
      </c>
      <c r="E14" s="7" t="inlineStr">
        <is>
          <t>MANAGE 4.1, MANAGE 4.2</t>
        </is>
      </c>
      <c r="F14" s="7" t="inlineStr">
        <is>
          <t>Post-deployment monitoring includes change management; continual improvements</t>
        </is>
      </c>
      <c r="G14" t="inlineStr">
        <is>
          <t>Security Rule §164.308(a)(1)(i) : security management process; §164.316 : documentation of change policies and procedures</t>
        </is>
      </c>
      <c r="H14" t="inlineStr">
        <is>
          <t>FDA AI/ML Action Plan (2021) : Predetermined Change Control Plan (PCCP) for SaMD model updates, now formalized in the 2024 final PCCP guidance; change impact assessment required</t>
        </is>
      </c>
      <c r="I14" t="inlineStr">
        <is>
          <t>WHO (2021) : Principle: Promoting human well-being, safety and the public interest : uncontrolled model changes can degrade safety; formal change management is a patient safety requirement</t>
        </is>
      </c>
    </row>
    <row r="15">
      <c r="A15" s="7" t="inlineStr">
        <is>
          <t>AG-09</t>
        </is>
      </c>
      <c r="B15" s="7" t="inlineStr">
        <is>
          <t>AI procurement evaluation criteria</t>
        </is>
      </c>
      <c r="C15" s="7" t="inlineStr">
        <is>
          <t>GOVERN</t>
        </is>
      </c>
      <c r="D15" s="7" t="inlineStr">
        <is>
          <t>Govern 6</t>
        </is>
      </c>
      <c r="E15" s="7" t="inlineStr">
        <is>
          <t>GOVERN 6.1</t>
        </is>
      </c>
      <c r="F15" s="7" t="inlineStr">
        <is>
          <t>Policies address AI risks with third-party entities</t>
        </is>
      </c>
      <c r="G15" t="inlineStr">
        <is>
          <t>Privacy Rule §164.308(b)(1)-(2) : Business Associate contracts and oversight of downstream vendors; Security Rule §164.308(a)(1) : risk analysis must include vendor AI components</t>
        </is>
      </c>
      <c r="H15" t="inlineStr">
        <is>
          <t>FDA 21 CFR Part 820 QMSR (ISO 13485 §7.4) : purchasing controls: supplier evaluation criteria must include quality and safety requirements for AI components</t>
        </is>
      </c>
      <c r="I15" t="inlineStr">
        <is>
          <t>WHO (2021) : Principle: Fostering responsibility and accountability : organizations cannot outsource accountability; vendor AI must meet the same governance standards as internally developed AI</t>
        </is>
      </c>
    </row>
    <row r="16">
      <c r="A16" s="7" t="inlineStr">
        <is>
          <t>AG-10</t>
        </is>
      </c>
      <c r="B16" s="7" t="inlineStr">
        <is>
          <t>Regulatory compliance tracking as regulations evolve</t>
        </is>
      </c>
      <c r="C16" s="7" t="inlineStr">
        <is>
          <t>GOVERN</t>
        </is>
      </c>
      <c r="D16" s="7" t="inlineStr">
        <is>
          <t>Govern 1</t>
        </is>
      </c>
      <c r="E16" s="7" t="inlineStr">
        <is>
          <t>GOVERN 1.1, GOVERN 1.5</t>
        </is>
      </c>
      <c r="F16" s="7" t="inlineStr">
        <is>
          <t>Legal/regulatory requirements understood; ongoing monitoring planned</t>
        </is>
      </c>
      <c r="G16" t="inlineStr">
        <is>
          <t>Security Rule §164.308(a)(8) : evaluation: periodic technical and non-technical evaluation to assess whether security policies meet ongoing requirements; regulatory monitoring is part of that evaluation</t>
        </is>
      </c>
      <c r="H16" t="inlineStr">
        <is>
          <t>FDA SaMD regulatory framework is actively evolving: AI/ML Action Plan (2021), PCCP final guidance (2024), AI-enabled device software functions guidance : manufacturers must track regulatory changes</t>
        </is>
      </c>
      <c r="I16" t="inlineStr">
        <is>
          <t>WHO (2021) : Principle: Promoting AI that is responsive and sustainable : governance must adapt as regulations and evidence evolve; static compliance posture is insufficient</t>
        </is>
      </c>
    </row>
    <row r="17">
      <c r="A17" s="7" t="inlineStr">
        <is>
          <t>AG-11</t>
        </is>
      </c>
      <c r="B17" s="7" t="inlineStr">
        <is>
          <t>Patient informed consent for AI use</t>
        </is>
      </c>
      <c r="C17" s="7" t="inlineStr">
        <is>
          <t>GOVERN</t>
        </is>
      </c>
      <c r="D17" s="7" t="inlineStr">
        <is>
          <t>Govern 4</t>
        </is>
      </c>
      <c r="E17" s="7" t="inlineStr">
        <is>
          <t>GOVERN 4.2, MEASURE 2.8</t>
        </is>
      </c>
      <c r="F17" s="7" t="inlineStr">
        <is>
          <t>Teams communicate impacts broadly; transparency and accountability</t>
        </is>
      </c>
      <c r="G17" t="inlineStr">
        <is>
          <t>Privacy Rule §164.520 : Notice of Privacy Practices; §164.522 : right to request restrictions; emerging state AI transparency and consent laws apply to healthcare providers</t>
        </is>
      </c>
      <c r="H17" t="inlineStr">
        <is>
          <t>FDA 21 CFR Part 801 : device labeling including disclosure of AI features; FDA SaMD guidance : intended use documentation must be accessible to end users and patients</t>
        </is>
      </c>
      <c r="I17" t="inlineStr">
        <is>
          <t>WHO (2021) : Principle: Protecting autonomy : patients must be informed when AI influences their care to exercise meaningful autonomous choice</t>
        </is>
      </c>
    </row>
    <row r="18">
      <c r="A18" s="7" t="inlineStr">
        <is>
          <t>AG-12</t>
        </is>
      </c>
      <c r="B18" s="7" t="inlineStr">
        <is>
          <t>Escalation path for governance concerns</t>
        </is>
      </c>
      <c r="C18" s="7" t="inlineStr">
        <is>
          <t>GOVERN</t>
        </is>
      </c>
      <c r="D18" s="7" t="inlineStr">
        <is>
          <t>Govern 4</t>
        </is>
      </c>
      <c r="E18" s="7" t="inlineStr">
        <is>
          <t>GOVERN 4.1, GOVERN 4.3</t>
        </is>
      </c>
      <c r="F18" s="7" t="inlineStr">
        <is>
          <t>Safety-first mindset; AI testing and incident identification enabled</t>
        </is>
      </c>
      <c r="G18" t="inlineStr">
        <is>
          <t>Security Rule §164.308(a)(6)(i) : security incident procedures including escalation; Privacy Rule §164.530(i) : complaint process and corrective action paths</t>
        </is>
      </c>
      <c r="H18" t="inlineStr">
        <is>
          <t>FDA 21 CFR Part 820 QMSR (ISO 13485 §8.2.2) : internal audit and corrective action escalation procedures; FDA 21 CFR Part 803 : MDR reporting pathway for unresolved device concerns</t>
        </is>
      </c>
      <c r="I18" t="inlineStr">
        <is>
          <t>WHO (2021) : Principle: Fostering responsibility and accountability : safe escalation channels protect staff who raise AI governance concerns from retaliation and ensure issues reach decision-makers</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C41"/>
  <sheetViews>
    <sheetView workbookViewId="0">
      <selection activeCell="A1" sqref="A1"/>
    </sheetView>
  </sheetViews>
  <sheetFormatPr baseColWidth="8" defaultRowHeight="15"/>
  <sheetData>
    <row r="1">
      <c r="A1" s="5" t="inlineStr">
        <is>
          <t>RISK DASHBOARD</t>
        </is>
      </c>
      <c r="B1" s="5" t="n"/>
      <c r="C1" s="5" t="n"/>
    </row>
    <row r="2"/>
    <row r="3">
      <c r="A3" t="inlineStr">
        <is>
          <t>This dashboard auto-computes based on your responses in the Risk Assessment sheet (Column F).</t>
        </is>
      </c>
    </row>
    <row r="4">
      <c r="A4" t="inlineStr">
        <is>
          <t>Enter Yes, No, or Partial for each question to see scores update dynamically.</t>
        </is>
      </c>
    </row>
    <row r="5"/>
    <row r="6">
      <c r="A6" s="8" t="inlineStr">
        <is>
          <t>OVERALL RISK SCORE</t>
        </is>
      </c>
      <c r="B6" s="8" t="n"/>
      <c r="C6" s="8" t="n"/>
    </row>
    <row r="7"/>
    <row r="8">
      <c r="A8" s="10" t="inlineStr">
        <is>
          <t>Metric</t>
        </is>
      </c>
      <c r="B8" s="10" t="inlineStr">
        <is>
          <t>Value</t>
        </is>
      </c>
      <c r="C8" s="10" t="inlineStr">
        <is>
          <t>Interpretation</t>
        </is>
      </c>
    </row>
    <row r="9">
      <c r="A9" s="7" t="inlineStr">
        <is>
          <t>Total Risk Score</t>
        </is>
      </c>
      <c r="B9" s="7">
        <f>SUM('Risk Assessment'!K5:K16)</f>
        <v/>
      </c>
      <c r="C9" s="7" t="inlineStr">
        <is>
          <t>Sum of all question scores (0 = best, 36 = worst)</t>
        </is>
      </c>
    </row>
    <row r="10">
      <c r="A10" s="7" t="inlineStr">
        <is>
          <t>Maximum Possible Score</t>
        </is>
      </c>
      <c r="B10" s="7" t="inlineStr">
        <is>
          <t>36</t>
        </is>
      </c>
      <c r="C10" s="7" t="inlineStr">
        <is>
          <t>If all 12 questions answered No with High inherent risk</t>
        </is>
      </c>
    </row>
    <row r="11">
      <c r="A11" s="7" t="inlineStr">
        <is>
          <t>Completion Rate</t>
        </is>
      </c>
      <c r="B11" s="7">
        <f>IF(COUNTA('Risk Assessment'!F5:F16)=0,"0%",TEXT(COUNTA('Risk Assessment'!F5:F16)/12,"0%"))</f>
        <v/>
      </c>
      <c r="C11" s="7" t="n"/>
    </row>
    <row r="12">
      <c r="A12" s="7" t="n"/>
      <c r="B12" s="7" t="n"/>
      <c r="C12" s="7" t="n"/>
    </row>
    <row r="13">
      <c r="A13" s="11" t="inlineStr">
        <is>
          <t>RISK SCORE INTERPRETATION</t>
        </is>
      </c>
      <c r="B13" s="11" t="n"/>
      <c r="C13" s="11" t="n"/>
    </row>
    <row r="14">
      <c r="A14" s="12" t="inlineStr">
        <is>
          <t>Score Range</t>
        </is>
      </c>
      <c r="B14" s="12" t="inlineStr">
        <is>
          <t>Risk Posture</t>
        </is>
      </c>
      <c r="C14" s="12" t="inlineStr">
        <is>
          <t>Action</t>
        </is>
      </c>
    </row>
    <row r="15">
      <c r="A15" s="7" t="inlineStr">
        <is>
          <t>0-6</t>
        </is>
      </c>
      <c r="B15" s="7" t="inlineStr">
        <is>
          <t>STRONG</t>
        </is>
      </c>
      <c r="C15" s="7" t="inlineStr">
        <is>
          <t>Maintain controls. Annual review.</t>
        </is>
      </c>
    </row>
    <row r="16">
      <c r="A16" s="7" t="inlineStr">
        <is>
          <t>7-12</t>
        </is>
      </c>
      <c r="B16" s="7" t="inlineStr">
        <is>
          <t>ACCEPTABLE</t>
        </is>
      </c>
      <c r="C16" s="7" t="inlineStr">
        <is>
          <t>Monitor gaps. Quarterly check-ins.</t>
        </is>
      </c>
    </row>
    <row r="17">
      <c r="A17" s="7" t="inlineStr">
        <is>
          <t>13-18</t>
        </is>
      </c>
      <c r="B17" s="7" t="inlineStr">
        <is>
          <t>MODERATE</t>
        </is>
      </c>
      <c r="C17" s="7" t="inlineStr">
        <is>
          <t>Structured improvement plan within 90 days.</t>
        </is>
      </c>
    </row>
    <row r="18">
      <c r="A18" s="7" t="inlineStr">
        <is>
          <t>19-24</t>
        </is>
      </c>
      <c r="B18" s="7" t="inlineStr">
        <is>
          <t>ELEVATED</t>
        </is>
      </c>
      <c r="C18" s="7" t="inlineStr">
        <is>
          <t>Prioritized remediation with governance oversight.</t>
        </is>
      </c>
    </row>
    <row r="19">
      <c r="A19" s="7" t="inlineStr">
        <is>
          <t>25-36</t>
        </is>
      </c>
      <c r="B19" s="7" t="inlineStr">
        <is>
          <t>CRITICAL</t>
        </is>
      </c>
      <c r="C19" s="7" t="inlineStr">
        <is>
          <t>Immediate remediation program. Executive escalation.</t>
        </is>
      </c>
    </row>
    <row r="20">
      <c r="A20" s="7" t="n"/>
      <c r="B20" s="7" t="n"/>
      <c r="C20" s="7" t="n"/>
    </row>
    <row r="21">
      <c r="A21" s="11" t="inlineStr">
        <is>
          <t>YOUR RISK POSTURE</t>
        </is>
      </c>
      <c r="B21" s="11">
        <f>IF(B9="","Awaiting responses",IF(B9&lt;=6,"STRONG",IF(B9&lt;=12,"ACCEPTABLE",IF(B9&lt;=18,"MODERATE",IF(B9&lt;=24,"ELEVATED","CRITICAL")))))</f>
        <v/>
      </c>
      <c r="C21" s="11" t="n"/>
    </row>
    <row r="22">
      <c r="A22" s="7" t="n"/>
      <c r="B22" s="7" t="n"/>
      <c r="C22" s="7" t="n"/>
    </row>
    <row r="23">
      <c r="A23" s="11" t="inlineStr">
        <is>
          <t>RISK LEVEL BREAKDOWN</t>
        </is>
      </c>
      <c r="B23" s="11" t="n"/>
      <c r="C23" s="11" t="n"/>
    </row>
    <row r="24">
      <c r="A24" s="12" t="inlineStr">
        <is>
          <t>Level</t>
        </is>
      </c>
      <c r="B24" s="12" t="inlineStr">
        <is>
          <t>Count</t>
        </is>
      </c>
      <c r="C24" s="12" t="inlineStr">
        <is>
          <t>Percentage</t>
        </is>
      </c>
    </row>
    <row r="25">
      <c r="A25" s="7" t="inlineStr">
        <is>
          <t>High</t>
        </is>
      </c>
      <c r="B25" s="7">
        <f>COUNTIF('Risk Assessment'!J5:J16,"High")</f>
        <v/>
      </c>
      <c r="C25" s="7">
        <f>IF(COUNTA('Risk Assessment'!F5:F16)=0,"N/A",TEXT(B25/12,"0%"))</f>
        <v/>
      </c>
    </row>
    <row r="26">
      <c r="A26" s="7" t="inlineStr">
        <is>
          <t>Medium</t>
        </is>
      </c>
      <c r="B26" s="7">
        <f>COUNTIF('Risk Assessment'!J5:J16,"Medium")</f>
        <v/>
      </c>
      <c r="C26" s="7">
        <f>IF(COUNTA('Risk Assessment'!F5:F16)=0,"N/A",TEXT(B26/12,"0%"))</f>
        <v/>
      </c>
    </row>
    <row r="27">
      <c r="A27" s="7" t="inlineStr">
        <is>
          <t>Low</t>
        </is>
      </c>
      <c r="B27" s="7">
        <f>COUNTIF('Risk Assessment'!J5:J16,"Low")</f>
        <v/>
      </c>
      <c r="C27" s="7">
        <f>IF(COUNTA('Risk Assessment'!F5:F16)=0,"N/A",TEXT(B27/12,"0%"))</f>
        <v/>
      </c>
    </row>
    <row r="28">
      <c r="A28" s="7" t="inlineStr">
        <is>
          <t>Not Assessed</t>
        </is>
      </c>
      <c r="B28" s="7">
        <f>COUNTIF('Risk Assessment'!J5:J16,"Not Assessed")</f>
        <v/>
      </c>
      <c r="C28" s="7">
        <f>IF(COUNTA('Risk Assessment'!F5:F16)=0,"N/A",TEXT(B28/12,"0%"))</f>
        <v/>
      </c>
    </row>
    <row r="29">
      <c r="A29" s="7" t="n"/>
      <c r="B29" s="7" t="n"/>
      <c r="C29" s="7" t="n"/>
    </row>
    <row r="30">
      <c r="A30" s="11" t="inlineStr">
        <is>
          <t>RESPONSE SUMMARY</t>
        </is>
      </c>
      <c r="B30" s="11" t="n"/>
      <c r="C30" s="11" t="n"/>
    </row>
    <row r="31">
      <c r="A31" s="12" t="inlineStr">
        <is>
          <t>Response</t>
        </is>
      </c>
      <c r="B31" s="12" t="inlineStr">
        <is>
          <t>Count</t>
        </is>
      </c>
      <c r="C31" s="12" t="inlineStr">
        <is>
          <t>Percentage</t>
        </is>
      </c>
    </row>
    <row r="32">
      <c r="A32" s="7" t="inlineStr">
        <is>
          <t>Yes (Addressed)</t>
        </is>
      </c>
      <c r="B32" s="7">
        <f>COUNTIF('Risk Assessment'!F5:F16,"Yes")</f>
        <v/>
      </c>
      <c r="C32" s="7">
        <f>TEXT(B32/12,"0%")</f>
        <v/>
      </c>
    </row>
    <row r="33">
      <c r="A33" s="7" t="inlineStr">
        <is>
          <t>Partial (Gaps Exist)</t>
        </is>
      </c>
      <c r="B33" s="7">
        <f>COUNTIF('Risk Assessment'!F5:F16,"Partial")</f>
        <v/>
      </c>
      <c r="C33" s="7">
        <f>TEXT(B33/12,"0%")</f>
        <v/>
      </c>
    </row>
    <row r="34">
      <c r="A34" s="7" t="inlineStr">
        <is>
          <t>No (Not Addressed)</t>
        </is>
      </c>
      <c r="B34" s="7">
        <f>COUNTIF('Risk Assessment'!F5:F16,"No")</f>
        <v/>
      </c>
      <c r="C34" s="7">
        <f>TEXT(B34/12,"0%")</f>
        <v/>
      </c>
    </row>
    <row r="35">
      <c r="A35" s="7" t="inlineStr">
        <is>
          <t>Not Yet Answered</t>
        </is>
      </c>
      <c r="B35" s="7">
        <f>12-COUNTA('Risk Assessment'!F5:F16)</f>
        <v/>
      </c>
      <c r="C35" s="7">
        <f>TEXT(B35/12,"0%")</f>
        <v/>
      </c>
    </row>
    <row r="36">
      <c r="A36" s="7" t="n"/>
      <c r="B36" s="7" t="n"/>
      <c r="C36" s="7" t="n"/>
    </row>
    <row r="37">
      <c r="A37" s="11" t="inlineStr">
        <is>
          <t>PRIORITY ACTIONS</t>
        </is>
      </c>
      <c r="B37" s="11" t="n"/>
      <c r="C37" s="11" t="n"/>
    </row>
    <row r="38">
      <c r="A38" s="7" t="inlineStr">
        <is>
          <t>The following shows how many critical gaps require immediate attention:</t>
        </is>
      </c>
      <c r="B38" s="7" t="n"/>
      <c r="C38" s="7" t="n"/>
    </row>
    <row r="39">
      <c r="A39" s="7" t="inlineStr">
        <is>
          <t>Critical Gaps (No + High Inherent Risk)</t>
        </is>
      </c>
      <c r="B39" s="7">
        <f>COUNTIFS('Risk Assessment'!F5:F16,"No",'Risk Assessment'!D5:D16,"High")</f>
        <v/>
      </c>
      <c r="C39" s="7" t="n"/>
    </row>
    <row r="40">
      <c r="A40" s="7" t="inlineStr">
        <is>
          <t>Moderate Gaps (Partial + High OR No + Medium)</t>
        </is>
      </c>
      <c r="B40" s="7">
        <f>COUNTIFS('Risk Assessment'!F5:F16,"Partial",'Risk Assessment'!D5:D16,"High")+COUNTIFS('Risk Assessment'!F5:F16,"No",'Risk Assessment'!D5:D16,"Medium")</f>
        <v/>
      </c>
      <c r="C40" s="7" t="n"/>
    </row>
    <row r="41">
      <c r="A41" s="7" t="inlineStr">
        <is>
          <t>Minor Gaps (Partial + Medium/Low)</t>
        </is>
      </c>
      <c r="B41" s="7">
        <f>COUNTIFS('Risk Assessment'!F5:F16,"Partial",'Risk Assessment'!D5:D16,"Medium")+COUNTIFS('Risk Assessment'!F5:F16,"Partial",'Risk Assessment'!D5:D16,"Low")</f>
        <v/>
      </c>
      <c r="C41" s="7" t="n"/>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2026-06-06T22:04:13Z</dcterms:created>
  <dcterms:modified xsi:type="dcterms:W3CDTF">2026-06-07T00:03:11Z</dcterms:modified>
</cp:coreProperties>
</file>