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sz val="16"/>
    </font>
    <font>
      <b val="1"/>
      <color rgb="00FFFFFF"/>
    </font>
    <font/>
    <font>
      <b val="1"/>
      <sz val="14"/>
    </font>
    <font>
      <b val="1"/>
      <sz val="12"/>
    </font>
  </fonts>
  <fills count="4">
    <fill>
      <patternFill/>
    </fill>
    <fill>
      <patternFill patternType="gray125"/>
    </fill>
    <fill>
      <patternFill patternType="solid">
        <fgColor rgb="FF1F4E79"/>
        <bgColor rgb="FF1F4E79"/>
      </patternFill>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2" borderId="0" pivotButton="0" quotePrefix="0" xfId="0"/>
    <xf numFmtId="0" fontId="3" fillId="2" borderId="0" applyAlignment="1" pivotButton="0" quotePrefix="0" xfId="0">
      <alignment vertical="center" wrapText="1"/>
    </xf>
    <xf numFmtId="0" fontId="3" fillId="0" borderId="0" applyAlignment="1" pivotButton="0" quotePrefix="0" xfId="0">
      <alignment vertical="center" wrapText="1"/>
    </xf>
    <xf numFmtId="0" fontId="4" fillId="0" borderId="0" pivotButton="0" quotePrefix="0" xfId="0"/>
    <xf numFmtId="0" fontId="2" fillId="3" borderId="0" applyAlignment="1" pivotButton="0" quotePrefix="0" xfId="0">
      <alignment vertical="center" wrapText="1"/>
    </xf>
    <xf numFmtId="0" fontId="3" fillId="0" borderId="1" applyAlignment="1" pivotButton="0" quotePrefix="0" xfId="0">
      <alignment vertical="center" wrapText="1"/>
    </xf>
    <xf numFmtId="0" fontId="5" fillId="0" borderId="0" pivotButton="0" quotePrefix="0" xfId="0"/>
    <xf numFmtId="0" fontId="5" fillId="0" borderId="0" applyAlignment="1" pivotButton="0" quotePrefix="0" xfId="0">
      <alignment vertical="center" wrapText="1"/>
    </xf>
    <xf numFmtId="0" fontId="2" fillId="3" borderId="0" pivotButton="0" quotePrefix="0" xfId="0"/>
    <xf numFmtId="0" fontId="5" fillId="0" borderId="1" applyAlignment="1" pivotButton="0" quotePrefix="0" xfId="0">
      <alignment vertical="center" wrapText="1"/>
    </xf>
    <xf numFmtId="0" fontId="2" fillId="3"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workbookViewId="0">
      <selection activeCell="A1" sqref="A1"/>
    </sheetView>
  </sheetViews>
  <sheetFormatPr baseColWidth="8" defaultRowHeight="15"/>
  <sheetData>
    <row r="1">
      <c r="A1" s="5" t="inlineStr">
        <is>
          <t>HAIIS Risk Worksheet: Data Privacy &amp; Compliance</t>
        </is>
      </c>
      <c r="B1" s="5" t="n"/>
      <c r="C1" s="5" t="n"/>
      <c r="D1" s="5" t="n"/>
      <c r="E1" s="5" t="n"/>
      <c r="F1" s="5" t="n"/>
      <c r="G1" s="5" t="n"/>
      <c r="H1" s="5" t="n"/>
      <c r="I1" s="5" t="n"/>
      <c r="J1" s="5" t="inlineStr">
        <is>
          <t>Dynamic Scoring &amp; Recommendations (auto-computed from your answers in Column F)</t>
        </is>
      </c>
      <c r="K1" s="5" t="n"/>
      <c r="L1" s="5" t="n"/>
    </row>
    <row r="2">
      <c r="A2" t="inlineStr">
        <is>
          <t>Pillar</t>
        </is>
      </c>
      <c r="B2" t="inlineStr">
        <is>
          <t>Ensure AI systems handling patient data comply with privacy regulations, maintain data sovereignty, and protect PHI/PII throughout the data lifecycle.</t>
        </is>
      </c>
    </row>
    <row r="3"/>
    <row r="4">
      <c r="A4" s="6" t="inlineStr">
        <is>
          <t>ID</t>
        </is>
      </c>
      <c r="B4" s="6" t="inlineStr">
        <is>
          <t>Question</t>
        </is>
      </c>
      <c r="C4" s="6" t="inlineStr">
        <is>
          <t>Why It Matters</t>
        </is>
      </c>
      <c r="D4" s="6" t="inlineStr">
        <is>
          <t>Risk If Not Addressed</t>
        </is>
      </c>
      <c r="E4" s="6" t="inlineStr">
        <is>
          <t>Best Practice Guidance</t>
        </is>
      </c>
      <c r="F4" s="6" t="inlineStr">
        <is>
          <t>Your Answer (Yes/No/Partial)</t>
        </is>
      </c>
      <c r="G4" s="6" t="inlineStr">
        <is>
          <t>Risk Level (High/Medium/Low)</t>
        </is>
      </c>
      <c r="H4" s="6" t="inlineStr">
        <is>
          <t>Notes / Evidence</t>
        </is>
      </c>
      <c r="I4" s="6" t="inlineStr">
        <is>
          <t>Remediation Plan</t>
        </is>
      </c>
      <c r="J4" s="6" t="inlineStr">
        <is>
          <t>Computed Risk Level</t>
        </is>
      </c>
      <c r="K4" s="6" t="inlineStr">
        <is>
          <t>Risk Score (0-3)</t>
        </is>
      </c>
      <c r="L4" s="6" t="inlineStr">
        <is>
          <t>Dynamic Recommendation</t>
        </is>
      </c>
    </row>
    <row r="5">
      <c r="A5" s="7" t="inlineStr">
        <is>
          <t>DP-01</t>
        </is>
      </c>
      <c r="B5" s="7" t="inlineStr">
        <is>
          <t>Is all PHI/PII encrypted at rest using organization-managed encryption keys?</t>
        </is>
      </c>
      <c r="C5" s="7" t="inlineStr">
        <is>
          <t>Unencrypted PHI at rest is a direct HIPAA Security Rule §164.312(a)(2)(iv) violation and exposes data in the event of breach. FDA Cybersecurity in Medical Devices (2023) requires encryption of stored data for cyber devices. WHO (2021) Principle: Protecting autonomy : encryption of health data is a baseline data protection requirement.</t>
        </is>
      </c>
      <c r="D5" s="7" t="inlineStr">
        <is>
          <t>High</t>
        </is>
      </c>
      <c r="E5" s="7" t="inlineStr">
        <is>
          <t>Use customer-managed keys (CMK) for all data stores containing PHI. Rotate keys on a defined schedule. Audit key access.</t>
        </is>
      </c>
      <c r="F5" s="7" t="n"/>
      <c r="G5" s="7" t="n"/>
      <c r="H5" s="7" t="n"/>
      <c r="I5" s="7" t="n"/>
      <c r="J5" s="7">
        <f>IF(F5="","Not Assessed",IF(F5="Yes","Low",IF(F5="Partial",IF(D5="High","Medium",IF(D5="Medium","Medium","Low")),IF(F5="No",IF(D5="High","High",IF(D5="Medium","Medium","Low")),"Not Assessed"))))</f>
        <v/>
      </c>
      <c r="K5" s="7">
        <f>IF(F5="",0,IF(F5="Yes",0,IF(F5="Partial",IF(D5="High",2,1),IF(F5="No",IF(D5="High",3,IF(D5="Medium",2,1)),0))))</f>
        <v/>
      </c>
      <c r="L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c r="A6" s="7" t="inlineStr">
        <is>
          <t>DP-02</t>
        </is>
      </c>
      <c r="B6" s="7" t="inlineStr">
        <is>
          <t>Is all data in transit between AI components encrypted with TLS 1.2 or higher?</t>
        </is>
      </c>
      <c r="C6" s="7" t="inlineStr">
        <is>
          <t>Unencrypted transit traffic allows interception of PHI between services. HIPAA Security Rule §164.312(e)(1) transmission security and §164.312(e)(2)(ii) encryption are required. FDA Cybersecurity in Medical Devices (2023) requires minimum TLS 1.2. WHO (2021) Principle: Protecting autonomy : secure transmission of health data is a prerequisite for patient privacy.</t>
        </is>
      </c>
      <c r="D6" s="7" t="inlineStr">
        <is>
          <t>High</t>
        </is>
      </c>
      <c r="E6" s="7" t="inlineStr">
        <is>
          <t>Enforce minimum TLS 1.2. Disable legacy protocols. Use mutual TLS for service-to-service communication where possible.</t>
        </is>
      </c>
      <c r="F6" s="7" t="n"/>
      <c r="G6" s="7" t="n"/>
      <c r="H6" s="7" t="n"/>
      <c r="I6" s="7" t="n"/>
      <c r="J6" s="7">
        <f>IF(F6="","Not Assessed",IF(F6="Yes","Low",IF(F6="Partial",IF(D6="High","Medium",IF(D6="Medium","Medium","Low")),IF(F6="No",IF(D6="High","High",IF(D6="Medium","Medium","Low")),"Not Assessed"))))</f>
        <v/>
      </c>
      <c r="K6" s="7">
        <f>IF(F6="",0,IF(F6="Yes",0,IF(F6="Partial",IF(D6="High",2,1),IF(F6="No",IF(D6="High",3,IF(D6="Medium",2,1)),0))))</f>
        <v/>
      </c>
      <c r="L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c r="A7" s="7" t="inlineStr">
        <is>
          <t>DP-03</t>
        </is>
      </c>
      <c r="B7" s="7" t="inlineStr">
        <is>
          <t>Is there a data classification policy that identifies PHI, PII, and sensitive data categories?</t>
        </is>
      </c>
      <c r="C7" s="7" t="inlineStr">
        <is>
          <t>Without classification, teams cannot apply appropriate controls to different data types. HIPAA Privacy Rule §164.501 defines PHI and §164.514 governs de-identification. FDA Cybersecurity (2023) requires asset inventory and data classification. WHO (2021) Principle: Ensuring transparency : knowing what data is held and how it is classified supports accountability.</t>
        </is>
      </c>
      <c r="D7" s="7" t="inlineStr">
        <is>
          <t>High</t>
        </is>
      </c>
      <c r="E7" s="7" t="inlineStr">
        <is>
          <t>Implement a data classification framework (e.g., Public, Internal, Confidential, Restricted). Tag all datasets. Map classifications to control requirements.</t>
        </is>
      </c>
      <c r="F7" s="7" t="n"/>
      <c r="G7" s="7" t="n"/>
      <c r="H7" s="7" t="n"/>
      <c r="I7" s="7" t="n"/>
      <c r="J7" s="7">
        <f>IF(F7="","Not Assessed",IF(F7="Yes","Low",IF(F7="Partial",IF(D7="High","Medium",IF(D7="Medium","Medium","Low")),IF(F7="No",IF(D7="High","High",IF(D7="Medium","Medium","Low")),"Not Assessed"))))</f>
        <v/>
      </c>
      <c r="K7" s="7">
        <f>IF(F7="",0,IF(F7="Yes",0,IF(F7="Partial",IF(D7="High",2,1),IF(F7="No",IF(D7="High",3,IF(D7="Medium",2,1)),0))))</f>
        <v/>
      </c>
      <c r="L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c r="A8" s="7" t="inlineStr">
        <is>
          <t>DP-04</t>
        </is>
      </c>
      <c r="B8" s="7" t="inlineStr">
        <is>
          <t>Are Business Associate Agreements (BAAs) in place with all cloud vendors and third-party AI services processing PHI?</t>
        </is>
      </c>
      <c r="C8" s="7" t="inlineStr">
        <is>
          <t>Processing PHI without a BAA is a direct HIPAA Privacy Rule §164.308(b)(1) violation regardless of whether a breach occurs. FDA 21 CFR Part 820 QMSR (ISO 13485 §7.4) requires supplier qualification and purchasing controls. WHO (2021) Principle: Fostering responsibility and accountability : organizations remain accountable for third-party data handling.</t>
        </is>
      </c>
      <c r="D8" s="7" t="inlineStr">
        <is>
          <t>High</t>
        </is>
      </c>
      <c r="E8" s="7" t="inlineStr">
        <is>
          <t>Maintain a BAA registry. Verify BAA coverage before any new vendor integration. Review annually.</t>
        </is>
      </c>
      <c r="F8" s="7" t="n"/>
      <c r="G8" s="7" t="n"/>
      <c r="H8" s="7" t="n"/>
      <c r="I8" s="7" t="n"/>
      <c r="J8" s="7">
        <f>IF(F8="","Not Assessed",IF(F8="Yes","Low",IF(F8="Partial",IF(D8="High","Medium",IF(D8="Medium","Medium","Low")),IF(F8="No",IF(D8="High","High",IF(D8="Medium","Medium","Low")),"Not Assessed"))))</f>
        <v/>
      </c>
      <c r="K8" s="7">
        <f>IF(F8="",0,IF(F8="Yes",0,IF(F8="Partial",IF(D8="High",2,1),IF(F8="No",IF(D8="High",3,IF(D8="Medium",2,1)),0))))</f>
        <v/>
      </c>
      <c r="L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c r="A9" s="7" t="inlineStr">
        <is>
          <t>DP-05</t>
        </is>
      </c>
      <c r="B9" s="7" t="inlineStr">
        <is>
          <t>Is PHI/PII automatically redacted or de-identified before being used in AI model training?</t>
        </is>
      </c>
      <c r="C9" s="7" t="inlineStr">
        <is>
          <t>Training models on identifiable patient data exposes PHI to model memorization and extraction attacks. HIPAA Privacy Rule §164.514(a)-(b) governs de-identification; §164.502(d) requires authorization or de-identification for training use. FDA AI/ML Action Plan (2021) identifies training data de-identification as a key SaMD risk area. WHO (2021) Principle: Protecting autonomy : de-identification before model training is a patient privacy safeguard.</t>
        </is>
      </c>
      <c r="D9" s="7" t="inlineStr">
        <is>
          <t>High</t>
        </is>
      </c>
      <c r="E9" s="7" t="inlineStr">
        <is>
          <t>Implement automated PII/PHI detection and redaction pipelines. Use k-anonymity, l-diversity, or differential privacy techniques where feasible.</t>
        </is>
      </c>
      <c r="F9" s="7" t="n"/>
      <c r="G9" s="7" t="n"/>
      <c r="H9" s="7" t="n"/>
      <c r="I9" s="7" t="n"/>
      <c r="J9" s="7">
        <f>IF(F9="","Not Assessed",IF(F9="Yes","Low",IF(F9="Partial",IF(D9="High","Medium",IF(D9="Medium","Medium","Low")),IF(F9="No",IF(D9="High","High",IF(D9="Medium","Medium","Low")),"Not Assessed"))))</f>
        <v/>
      </c>
      <c r="K9" s="7">
        <f>IF(F9="",0,IF(F9="Yes",0,IF(F9="Partial",IF(D9="High",2,1),IF(F9="No",IF(D9="High",3,IF(D9="Medium",2,1)),0))))</f>
        <v/>
      </c>
      <c r="L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c r="A10" s="7" t="inlineStr">
        <is>
          <t>DP-06</t>
        </is>
      </c>
      <c r="B10" s="7" t="inlineStr">
        <is>
          <t>Is there a data retention and disposal policy for AI training data, inference logs, and model artifacts?</t>
        </is>
      </c>
      <c r="C10" s="7" t="inlineStr">
        <is>
          <t>Retaining data beyond necessity increases breach surface and may violate regulatory requirements. HIPAA Privacy Rule §164.530(j) requires retention of documentation for a minimum of 6 years. FDA 21 CFR Part 820 QMSR (ISO 13485 §4.2) requires defined retention periods. WHO (2021) Principle: Ensuring transparency : retention governance is part of accountable data stewardship.</t>
        </is>
      </c>
      <c r="D10" s="7" t="inlineStr">
        <is>
          <t>Medium</t>
        </is>
      </c>
      <c r="E10" s="7" t="inlineStr">
        <is>
          <t>Define retention periods aligned with HIPAA (6-year minimum for audit logs), clinical requirements, and organizational policy. Automate deletion.</t>
        </is>
      </c>
      <c r="F10" s="7" t="n"/>
      <c r="G10" s="7" t="n"/>
      <c r="H10" s="7" t="n"/>
      <c r="I10" s="7" t="n"/>
      <c r="J10" s="7">
        <f>IF(F10="","Not Assessed",IF(F10="Yes","Low",IF(F10="Partial",IF(D10="High","Medium",IF(D10="Medium","Medium","Low")),IF(F10="No",IF(D10="High","High",IF(D10="Medium","Medium","Low")),"Not Assessed"))))</f>
        <v/>
      </c>
      <c r="K10" s="7">
        <f>IF(F10="",0,IF(F10="Yes",0,IF(F10="Partial",IF(D10="High",2,1),IF(F10="No",IF(D10="High",3,IF(D10="Medium",2,1)),0))))</f>
        <v/>
      </c>
      <c r="L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c r="A11" s="7" t="inlineStr">
        <is>
          <t>DP-07</t>
        </is>
      </c>
      <c r="B11" s="7" t="inlineStr">
        <is>
          <t>Are data access logs maintained showing who accessed PHI, when, and for what purpose?</t>
        </is>
      </c>
      <c r="C11" s="7" t="inlineStr">
        <is>
          <t>HIPAA Security Rule §164.308(a)(1)(ii)(D) (information system activity review) and §164.312(b) (audit controls) are required standards; §164.528 requires accounting of disclosures. FDA Cybersecurity (2023) requires audit logs for cyber devices. WHO (2021) Principle: Fostering responsibility and accountability : access logs are essential to demonstrate responsible data stewardship.</t>
        </is>
      </c>
      <c r="D11" s="7" t="inlineStr">
        <is>
          <t>High</t>
        </is>
      </c>
      <c r="E11" s="7" t="inlineStr">
        <is>
          <t>Log all PHI access with user identity, timestamp, data accessed, and purpose. Retain logs for minimum 6 years. Review regularly for anomalies.</t>
        </is>
      </c>
      <c r="F11" s="7" t="n"/>
      <c r="G11" s="7" t="n"/>
      <c r="H11" s="7" t="n"/>
      <c r="I11" s="7" t="n"/>
      <c r="J11" s="7">
        <f>IF(F11="","Not Assessed",IF(F11="Yes","Low",IF(F11="Partial",IF(D11="High","Medium",IF(D11="Medium","Medium","Low")),IF(F11="No",IF(D11="High","High",IF(D11="Medium","Medium","Low")),"Not Assessed"))))</f>
        <v/>
      </c>
      <c r="K11" s="7">
        <f>IF(F11="",0,IF(F11="Yes",0,IF(F11="Partial",IF(D11="High",2,1),IF(F11="No",IF(D11="High",3,IF(D11="Medium",2,1)),0))))</f>
        <v/>
      </c>
      <c r="L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c r="A12" s="7" t="inlineStr">
        <is>
          <t>DP-08</t>
        </is>
      </c>
      <c r="B12" s="7" t="inlineStr">
        <is>
          <t>Does the AI system comply with data residency requirements (data does not leave approved geographic regions)?</t>
        </is>
      </c>
      <c r="C12" s="7" t="inlineStr">
        <is>
          <t>Cross-border data transfers may violate state laws or HIPAA organizational agreements. HIPAA Privacy Rule §164.504(f) restricts healthcare component data sharing. FDA SaMD must comply with US intended market requirements. WHO (2021) Principle: Protecting autonomy : data sovereignty protects individuals from uses of health data they did not consent to.</t>
        </is>
      </c>
      <c r="D12" s="7" t="inlineStr">
        <is>
          <t>Medium</t>
        </is>
      </c>
      <c r="E12" s="7" t="inlineStr">
        <is>
          <t>Pin data storage and processing to approved regions. Implement technical controls preventing data replication to non-approved locations.</t>
        </is>
      </c>
      <c r="F12" s="7" t="n"/>
      <c r="G12" s="7" t="n"/>
      <c r="H12" s="7" t="n"/>
      <c r="I12" s="7" t="n"/>
      <c r="J12" s="7">
        <f>IF(F12="","Not Assessed",IF(F12="Yes","Low",IF(F12="Partial",IF(D12="High","Medium",IF(D12="Medium","Medium","Low")),IF(F12="No",IF(D12="High","High",IF(D12="Medium","Medium","Low")),"Not Assessed"))))</f>
        <v/>
      </c>
      <c r="K12" s="7">
        <f>IF(F12="",0,IF(F12="Yes",0,IF(F12="Partial",IF(D12="High",2,1),IF(F12="No",IF(D12="High",3,IF(D12="Medium",2,1)),0))))</f>
        <v/>
      </c>
      <c r="L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c r="A13" s="7" t="inlineStr">
        <is>
          <t>DP-09</t>
        </is>
      </c>
      <c r="B13" s="7" t="inlineStr">
        <is>
          <t>Is there a process for responding to patient data access, correction, and deletion requests?</t>
        </is>
      </c>
      <c r="C13" s="7" t="inlineStr">
        <is>
          <t>Patients have rights under HIPAA Privacy Rule §164.524 (access) and §164.526 (amendment); state laws may expand deletion rights. AI systems must propagate patient data rights to all copies including training sets. WHO (2021) Principle: Protecting autonomy : individuals have the right to know what data is held and to exercise rights over its use.</t>
        </is>
      </c>
      <c r="D13" s="7" t="inlineStr">
        <is>
          <t>Medium</t>
        </is>
      </c>
      <c r="E13" s="7" t="inlineStr">
        <is>
          <t>Implement patient rights workflows. Ensure AI systems can propagate deletion/correction requests to all data copies including training sets.</t>
        </is>
      </c>
      <c r="F13" s="7" t="n"/>
      <c r="G13" s="7" t="n"/>
      <c r="H13" s="7" t="n"/>
      <c r="I13" s="7" t="n"/>
      <c r="J13" s="7">
        <f>IF(F13="","Not Assessed",IF(F13="Yes","Low",IF(F13="Partial",IF(D13="High","Medium",IF(D13="Medium","Medium","Low")),IF(F13="No",IF(D13="High","High",IF(D13="Medium","Medium","Low")),"Not Assessed"))))</f>
        <v/>
      </c>
      <c r="K13" s="7">
        <f>IF(F13="",0,IF(F13="Yes",0,IF(F13="Partial",IF(D13="High",2,1),IF(F13="No",IF(D13="High",3,IF(D13="Medium",2,1)),0))))</f>
        <v/>
      </c>
      <c r="L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c r="A14" s="7" t="inlineStr">
        <is>
          <t>DP-10</t>
        </is>
      </c>
      <c r="B14" s="7" t="inlineStr">
        <is>
          <t>Has a Privacy Impact Assessment (PIA) been conducted for the AI system?</t>
        </is>
      </c>
      <c r="C14" s="7" t="inlineStr">
        <is>
          <t>PIAs identify privacy risks before deployment. HIPAA Security Rule §164.308(a)(1)(ii)(A) requires risk analysis before systems handle ePHI. FDA 21 CFR Part 820 QMSR (ISO 13485 §7.3) design risk analysis is equivalent to a pre-deployment privacy review. WHO (2021) Principle: Protecting autonomy : a privacy impact assessment is a concrete expression of the commitment to patient data rights.</t>
        </is>
      </c>
      <c r="D14" s="7" t="inlineStr">
        <is>
          <t>Medium</t>
        </is>
      </c>
      <c r="E14" s="7" t="inlineStr">
        <is>
          <t>Conduct PIA during design phase. Update when data flows change. Document privacy risks and mitigations.</t>
        </is>
      </c>
      <c r="F14" s="7" t="n"/>
      <c r="G14" s="7" t="n"/>
      <c r="H14" s="7" t="n"/>
      <c r="I14" s="7" t="n"/>
      <c r="J14" s="7">
        <f>IF(F14="","Not Assessed",IF(F14="Yes","Low",IF(F14="Partial",IF(D14="High","Medium",IF(D14="Medium","Medium","Low")),IF(F14="No",IF(D14="High","High",IF(D14="Medium","Medium","Low")),"Not Assessed"))))</f>
        <v/>
      </c>
      <c r="K14" s="7">
        <f>IF(F14="",0,IF(F14="Yes",0,IF(F14="Partial",IF(D14="High",2,1),IF(F14="No",IF(D14="High",3,IF(D14="Medium",2,1)),0))))</f>
        <v/>
      </c>
      <c r="L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c r="A15" s="7" t="inlineStr">
        <is>
          <t>DP-11</t>
        </is>
      </c>
      <c r="B15" s="7" t="inlineStr">
        <is>
          <t>Are AI model outputs (predictions, recommendations) classified and protected as PHI when they relate to identifiable patients?</t>
        </is>
      </c>
      <c r="C15" s="7" t="inlineStr">
        <is>
          <t>AI model outputs derived from PHI are themselves PHI under HIPAA Privacy Rule §164.501 and are subject to all use and disclosure rules under §164.502. FDA SaMD guidance : all device outputs are covered by the device’s intended use. WHO (2021) Principle: Protecting autonomy : AI-derived health outputs are as sensitive as source data and must be treated accordingly.</t>
        </is>
      </c>
      <c r="D15" s="7" t="inlineStr">
        <is>
          <t>High</t>
        </is>
      </c>
      <c r="E15" s="7" t="inlineStr">
        <is>
          <t>Apply same PHI protections to model outputs as to source data. Include in access controls, encryption, and audit logging.</t>
        </is>
      </c>
      <c r="F15" s="7" t="n"/>
      <c r="G15" s="7" t="n"/>
      <c r="H15" s="7" t="n"/>
      <c r="I15" s="7" t="n"/>
      <c r="J15" s="7">
        <f>IF(F15="","Not Assessed",IF(F15="Yes","Low",IF(F15="Partial",IF(D15="High","Medium",IF(D15="Medium","Medium","Low")),IF(F15="No",IF(D15="High","High",IF(D15="Medium","Medium","Low")),"Not Assessed"))))</f>
        <v/>
      </c>
      <c r="K15" s="7">
        <f>IF(F15="",0,IF(F15="Yes",0,IF(F15="Partial",IF(D15="High",2,1),IF(F15="No",IF(D15="High",3,IF(D15="Medium",2,1)),0))))</f>
        <v/>
      </c>
      <c r="L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c r="A16" s="7" t="inlineStr">
        <is>
          <t>DP-12</t>
        </is>
      </c>
      <c r="B16" s="7" t="inlineStr">
        <is>
          <t>Is there a breach notification process specific to AI system data incidents?</t>
        </is>
      </c>
      <c r="C16" s="7" t="inlineStr">
        <is>
          <t>AI-specific breaches (model inversion, training data extraction) require specialized response. HIPAA Privacy Rule §164.404 requires breach notification within 60 days; §164.408 to HHS; Security Rule §164.308(a)(6)(ii) requires response and reporting. FDA 21 CFR Part 803 MDR applies to SaMD malfunctions. WHO (2021) Principle: Fostering responsibility and accountability : organizations are accountable for transparent communication of AI-related incidents.</t>
        </is>
      </c>
      <c r="D16" s="7" t="inlineStr">
        <is>
          <t>High</t>
        </is>
      </c>
      <c r="E16" s="7" t="inlineStr">
        <is>
          <t>Define AI-specific breach scenarios in incident response plan. Ensure notification timelines meet HIPAA 60-day requirement and state breach notification laws.</t>
        </is>
      </c>
      <c r="F16" s="7" t="n"/>
      <c r="G16" s="7" t="n"/>
      <c r="H16" s="7" t="n"/>
      <c r="I16" s="7" t="n"/>
      <c r="J16" s="7">
        <f>IF(F16="","Not Assessed",IF(F16="Yes","Low",IF(F16="Partial",IF(D16="High","Medium",IF(D16="Medium","Medium","Low")),IF(F16="No",IF(D16="High","High",IF(D16="Medium","Medium","Low")),"Not Assessed"))))</f>
        <v/>
      </c>
      <c r="K16" s="7">
        <f>IF(F16="",0,IF(F16="Yes",0,IF(F16="Partial",IF(D16="High",2,1),IF(F16="No",IF(D16="High",3,IF(D16="Medium",2,1)),0))))</f>
        <v/>
      </c>
      <c r="L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sheetData>
    <row r="1">
      <c r="A1" s="5" t="inlineStr">
        <is>
          <t>HAIIS Risk Worksheet Scoring Guide</t>
        </is>
      </c>
      <c r="B1" s="5" t="n"/>
      <c r="C1" s="5" t="n"/>
      <c r="D1" s="5" t="n"/>
      <c r="E1" s="5" t="n"/>
    </row>
    <row r="2"/>
    <row r="3">
      <c r="A3" s="8" t="inlineStr">
        <is>
          <t>How to Use This Worksheet</t>
        </is>
      </c>
      <c r="B3" s="8" t="n"/>
      <c r="C3" s="8" t="n"/>
      <c r="D3" s="8" t="n"/>
      <c r="E3" s="8" t="n"/>
    </row>
    <row r="4">
      <c r="A4" s="4" t="inlineStr">
        <is>
          <t>1. Review each question in the Risk Assessment tab with your cross-functional team (clinical, technical, compliance, security).</t>
        </is>
      </c>
      <c r="B4" s="4" t="n"/>
      <c r="C4" s="4" t="n"/>
      <c r="D4" s="4" t="n"/>
      <c r="E4" s="4" t="n"/>
    </row>
    <row r="5">
      <c r="A5" s="4" t="inlineStr">
        <is>
          <t>2. For each question, record your answer in the 'Your Answer' column: Yes (fully addressed), No (not addressed), or Partial (partially addressed).</t>
        </is>
      </c>
      <c r="B5" s="4" t="n"/>
      <c r="C5" s="4" t="n"/>
      <c r="D5" s="4" t="n"/>
      <c r="E5" s="4" t="n"/>
    </row>
    <row r="6">
      <c r="A6" s="4" t="inlineStr">
        <is>
          <t>3. Assess the risk level based on the combination of the inherent risk and your current implementation state.</t>
        </is>
      </c>
      <c r="B6" s="4" t="n"/>
      <c r="C6" s="4" t="n"/>
      <c r="D6" s="4" t="n"/>
      <c r="E6" s="4" t="n"/>
    </row>
    <row r="7">
      <c r="A7" s="4" t="inlineStr">
        <is>
          <t>4. Document evidence of controls in the 'Notes / Evidence' column.</t>
        </is>
      </c>
      <c r="B7" s="4" t="n"/>
      <c r="C7" s="4" t="n"/>
      <c r="D7" s="4" t="n"/>
      <c r="E7" s="4" t="n"/>
    </row>
    <row r="8">
      <c r="A8" s="4" t="inlineStr">
        <is>
          <t>5. For any gaps, document a remediation plan with owner and target date.</t>
        </is>
      </c>
      <c r="B8" s="4" t="n"/>
      <c r="C8" s="4" t="n"/>
      <c r="D8" s="4" t="n"/>
      <c r="E8" s="4" t="n"/>
    </row>
    <row r="9">
      <c r="A9" s="4" t="n"/>
      <c r="B9" s="4" t="n"/>
      <c r="C9" s="4" t="n"/>
      <c r="D9" s="4" t="n"/>
      <c r="E9" s="4" t="n"/>
    </row>
    <row r="10">
      <c r="A10" s="9" t="inlineStr">
        <is>
          <t>Risk Level Definitions</t>
        </is>
      </c>
      <c r="B10" s="9" t="n"/>
      <c r="C10" s="9" t="n"/>
      <c r="D10" s="9" t="n"/>
      <c r="E10" s="9" t="n"/>
    </row>
    <row r="11">
      <c r="A11" s="6" t="inlineStr">
        <is>
          <t>Risk Level</t>
        </is>
      </c>
      <c r="B11" s="6" t="inlineStr">
        <is>
          <t>Definition</t>
        </is>
      </c>
      <c r="C11" s="6" t="inlineStr">
        <is>
          <t>Action Required</t>
        </is>
      </c>
      <c r="D11" s="4" t="n"/>
      <c r="E11" s="4" t="n"/>
    </row>
    <row r="12">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c r="A16" s="9" t="inlineStr">
        <is>
          <t>Answer Definitions</t>
        </is>
      </c>
      <c r="B16" s="9" t="n"/>
      <c r="C16" s="9" t="n"/>
      <c r="D16" s="9" t="n"/>
      <c r="E16" s="9" t="n"/>
    </row>
    <row r="17">
      <c r="A17" s="6" t="inlineStr">
        <is>
          <t>Answer</t>
        </is>
      </c>
      <c r="B17" s="6" t="inlineStr">
        <is>
          <t>Definition</t>
        </is>
      </c>
      <c r="C17" s="4" t="n"/>
      <c r="D17" s="4" t="n"/>
      <c r="E17" s="4" t="n"/>
    </row>
    <row r="18">
      <c r="A18" s="4" t="inlineStr">
        <is>
          <t>Yes</t>
        </is>
      </c>
      <c r="B18" s="4" t="inlineStr">
        <is>
          <t>Control is fully implemented, documented, tested, and operating effectively.</t>
        </is>
      </c>
      <c r="C18" s="4" t="n"/>
      <c r="D18" s="4" t="n"/>
      <c r="E18" s="4" t="n"/>
    </row>
    <row r="19">
      <c r="A19" s="4" t="inlineStr">
        <is>
          <t>Partial</t>
        </is>
      </c>
      <c r="B19" s="4" t="inlineStr">
        <is>
          <t>Control is partially implemented, not fully documented, or not consistently applied. Some risk remains.</t>
        </is>
      </c>
      <c r="C19" s="4" t="n"/>
      <c r="D19" s="4" t="n"/>
      <c r="E19" s="4" t="n"/>
    </row>
    <row r="20">
      <c r="A20" s="4" t="inlineStr">
        <is>
          <t>No</t>
        </is>
      </c>
      <c r="B20" s="4" t="inlineStr">
        <is>
          <t>Control is not implemented. Full inherent risk is present.</t>
        </is>
      </c>
      <c r="C20" s="4" t="n"/>
      <c r="D20" s="4" t="n"/>
      <c r="E20" s="4" t="n"/>
    </row>
    <row r="21">
      <c r="A21" s="4" t="n"/>
      <c r="B21" s="4" t="n"/>
      <c r="C21" s="4" t="n"/>
      <c r="D21" s="4" t="n"/>
      <c r="E21" s="4" t="n"/>
    </row>
    <row r="22">
      <c r="A22" s="9" t="inlineStr">
        <is>
          <t>Scoring Summary (complete after assessment)</t>
        </is>
      </c>
      <c r="B22" s="9" t="n"/>
      <c r="C22" s="9" t="n"/>
      <c r="D22" s="9" t="n"/>
      <c r="E22" s="9" t="n"/>
    </row>
    <row r="23">
      <c r="A23" s="4" t="n"/>
      <c r="B23" s="4" t="inlineStr">
        <is>
          <t>High Risk Items</t>
        </is>
      </c>
      <c r="C23" s="4" t="inlineStr">
        <is>
          <t>Medium Risk Items</t>
        </is>
      </c>
      <c r="D23" s="4" t="inlineStr">
        <is>
          <t>Low Risk Items</t>
        </is>
      </c>
      <c r="E23" s="4" t="inlineStr">
        <is>
          <t>Total Questions</t>
        </is>
      </c>
    </row>
    <row r="24">
      <c r="A24" s="4" t="inlineStr">
        <is>
          <t>Count</t>
        </is>
      </c>
      <c r="B24" s="4" t="n"/>
      <c r="C24" s="4" t="n"/>
      <c r="D24" s="4" t="n"/>
      <c r="E24" s="4" t="inlineStr">
        <is>
          <t>12</t>
        </is>
      </c>
    </row>
    <row r="25">
      <c r="A25" s="4" t="n"/>
      <c r="B25" s="4" t="n"/>
      <c r="C25" s="4" t="n"/>
      <c r="D25" s="4" t="n"/>
      <c r="E25" s="4" t="n"/>
    </row>
    <row r="26">
      <c r="A26" s="4" t="inlineStr">
        <is>
          <t>Overall Risk Posture</t>
        </is>
      </c>
      <c r="B26" s="4" t="n"/>
      <c r="C26" s="4" t="n"/>
      <c r="D26" s="4" t="n"/>
      <c r="E26" s="4" t="n"/>
    </row>
    <row r="27">
      <c r="A27" s="4" t="inlineStr">
        <is>
          <t>High Risk Items &gt; 3</t>
        </is>
      </c>
      <c r="B27" s="4" t="inlineStr">
        <is>
          <t>CRITICAL - Immediate remediation program required</t>
        </is>
      </c>
      <c r="C27" s="4" t="n"/>
      <c r="D27" s="4" t="n"/>
      <c r="E27" s="4" t="n"/>
    </row>
    <row r="28">
      <c r="A28" s="4" t="inlineStr">
        <is>
          <t>High Risk Items 1-3</t>
        </is>
      </c>
      <c r="B28" s="4" t="inlineStr">
        <is>
          <t>ELEVATED - Prioritized remediation with governance oversight</t>
        </is>
      </c>
      <c r="C28" s="4" t="n"/>
      <c r="D28" s="4" t="n"/>
      <c r="E28" s="4" t="n"/>
    </row>
    <row r="29">
      <c r="A29" s="4" t="inlineStr">
        <is>
          <t>High Risk Items = 0, Medium &gt; 4</t>
        </is>
      </c>
      <c r="B29" s="4" t="inlineStr">
        <is>
          <t>MODERATE - Structured improvement plan recommended</t>
        </is>
      </c>
      <c r="C29" s="4" t="n"/>
      <c r="D29" s="4" t="n"/>
      <c r="E29" s="4" t="n"/>
    </row>
    <row r="30">
      <c r="A30" s="4" t="inlineStr">
        <is>
          <t>High Risk Items = 0, Medium 1-4</t>
        </is>
      </c>
      <c r="B30" s="4" t="inlineStr">
        <is>
          <t>ACCEPTABLE - Monitor and improve per schedule</t>
        </is>
      </c>
      <c r="C30" s="4" t="n"/>
      <c r="D30" s="4" t="n"/>
      <c r="E30" s="4" t="n"/>
    </row>
    <row r="31">
      <c r="A31" s="4" t="inlineStr">
        <is>
          <t>High Risk Items = 0, Medium = 0</t>
        </is>
      </c>
      <c r="B31" s="4" t="inlineStr">
        <is>
          <t>STRONG - Maintain and continuously improve</t>
        </is>
      </c>
      <c r="C31" s="4" t="n"/>
      <c r="D31" s="4" t="n"/>
      <c r="E31" s="4" t="n"/>
    </row>
    <row r="32">
      <c r="A32" s="4" t="n"/>
      <c r="B32" s="4" t="n"/>
      <c r="C32" s="4" t="n"/>
      <c r="D32" s="4" t="n"/>
      <c r="E32" s="4" t="n"/>
    </row>
    <row r="33">
      <c r="A33" s="9" t="inlineStr">
        <is>
          <t>Regulatory Context</t>
        </is>
      </c>
      <c r="B33" s="9" t="n"/>
      <c r="C33" s="9" t="n"/>
      <c r="D33" s="9" t="n"/>
      <c r="E33" s="9" t="n"/>
    </row>
    <row r="34">
      <c r="A34" s="4" t="inlineStr">
        <is>
          <t>This worksheet is designed to be cloud-agnostic and vendor-neutral. It aligns with:</t>
        </is>
      </c>
      <c r="B34" s="4" t="n"/>
      <c r="C34" s="4" t="n"/>
      <c r="D34" s="4" t="n"/>
      <c r="E34" s="4" t="n"/>
    </row>
    <row r="35">
      <c r="A35" s="4" t="inlineStr">
        <is>
          <t>- NIST AI Risk Management Framework (AI RMF 1.0) - Govern, Map, Measure, Manage functions</t>
        </is>
      </c>
      <c r="B35" s="4" t="n"/>
      <c r="C35" s="4" t="n"/>
      <c r="D35" s="4" t="n"/>
      <c r="E35" s="4" t="n"/>
    </row>
    <row r="36">
      <c r="A36" s="4" t="inlineStr">
        <is>
          <t>- HIPAA Security Rule and Privacy Rule requirements</t>
        </is>
      </c>
      <c r="B36" s="4" t="n"/>
      <c r="C36" s="4" t="n"/>
      <c r="D36" s="4" t="n"/>
      <c r="E36" s="4" t="n"/>
    </row>
    <row r="37">
      <c r="A37" s="4" t="inlineStr">
        <is>
          <t>- FDA Software as a Medical Device (SaMD) guidance</t>
        </is>
      </c>
      <c r="B37" s="4" t="n"/>
      <c r="C37" s="4" t="n"/>
      <c r="D37" s="4" t="n"/>
      <c r="E37" s="4" t="n"/>
    </row>
    <row r="38">
      <c r="A38" s="4" t="inlineStr">
        <is>
          <t>- EU AI Act risk classification (where applicable to international organizations)</t>
        </is>
      </c>
      <c r="B38" s="4" t="n"/>
      <c r="C38" s="4" t="n"/>
      <c r="D38" s="4" t="n"/>
      <c r="E38" s="4" t="n"/>
    </row>
    <row r="39">
      <c r="A39" s="4" t="inlineStr">
        <is>
          <t>- WHO Ethics &amp; Governance of AI for Health guidelines</t>
        </is>
      </c>
      <c r="B39" s="4" t="n"/>
      <c r="C39" s="4" t="n"/>
      <c r="D39" s="4" t="n"/>
      <c r="E39" s="4" t="n"/>
    </row>
    <row r="40">
      <c r="A40" s="4" t="inlineStr">
        <is>
          <t>- OECD AI Principles</t>
        </is>
      </c>
      <c r="B40" s="4" t="n"/>
      <c r="C40" s="4" t="n"/>
      <c r="D40" s="4" t="n"/>
      <c r="E40" s="4" t="n"/>
    </row>
    <row r="41">
      <c r="A41" s="4" t="n"/>
      <c r="B41" s="4" t="n"/>
      <c r="C41" s="4" t="n"/>
      <c r="D41" s="4" t="n"/>
      <c r="E41" s="4" t="n"/>
    </row>
    <row r="42">
      <c r="A42" s="9" t="inlineStr">
        <is>
          <t>Review Cadence</t>
        </is>
      </c>
      <c r="B42" s="9" t="n"/>
      <c r="C42" s="9" t="n"/>
      <c r="D42" s="9" t="n"/>
      <c r="E42" s="9" t="n"/>
    </row>
    <row r="43">
      <c r="A43" s="4" t="inlineStr">
        <is>
          <t>- Initial assessment: Before first deployment of any AI system</t>
        </is>
      </c>
      <c r="B43" s="4" t="n"/>
      <c r="C43" s="4" t="n"/>
      <c r="D43" s="4" t="n"/>
      <c r="E43" s="4" t="n"/>
    </row>
    <row r="44">
      <c r="A44" s="4" t="inlineStr">
        <is>
          <t>- Quarterly review: For High and Medium risk items under remediation</t>
        </is>
      </c>
      <c r="B44" s="4" t="n"/>
      <c r="C44" s="4" t="n"/>
      <c r="D44" s="4" t="n"/>
      <c r="E44" s="4" t="n"/>
    </row>
    <row r="45">
      <c r="A45" s="4" t="inlineStr">
        <is>
          <t>- Annual reassessment: Full worksheet review with updated evidence</t>
        </is>
      </c>
      <c r="B45" s="4" t="n"/>
      <c r="C45" s="4" t="n"/>
      <c r="D45" s="4" t="n"/>
      <c r="E45" s="4" t="n"/>
    </row>
    <row r="46">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sheetData>
    <row r="1">
      <c r="A1" s="5" t="inlineStr">
        <is>
          <t>NIST AI RMF 1.0 Crosswalk for Data Privacy &amp; Compliance</t>
        </is>
      </c>
      <c r="B1" s="5" t="n"/>
      <c r="C1" s="5" t="n"/>
      <c r="D1" s="5" t="n"/>
      <c r="E1" s="5" t="n"/>
      <c r="F1" s="5" t="n"/>
    </row>
    <row r="2"/>
    <row r="3">
      <c r="A3" t="inlineStr">
        <is>
          <t>This sheet maps each question in this worksheet to the relevant NIST AI RMF 1.0 subcategories.</t>
        </is>
      </c>
    </row>
    <row r="4">
      <c r="A4" t="inlineStr">
        <is>
          <t>Reference: NIST AI 100-1 (AI RMF 1.0), January 2023 : https://doi.org/10.6028/NIST.AI.100-1</t>
        </is>
      </c>
    </row>
    <row r="5"/>
    <row r="6">
      <c r="A6" s="6" t="inlineStr">
        <is>
          <t>Question ID</t>
        </is>
      </c>
      <c r="B6" s="6" t="inlineStr">
        <is>
          <t>Question Summary</t>
        </is>
      </c>
      <c r="C6" s="6" t="inlineStr">
        <is>
          <t>NIST Function</t>
        </is>
      </c>
      <c r="D6" s="6" t="inlineStr">
        <is>
          <t>NIST Category</t>
        </is>
      </c>
      <c r="E6" s="6" t="inlineStr">
        <is>
          <t>NIST Subcategory</t>
        </is>
      </c>
      <c r="F6" s="6" t="inlineStr">
        <is>
          <t>Alignment Notes</t>
        </is>
      </c>
      <c r="G6" t="inlineStr">
        <is>
          <t>HIPAA Alignment</t>
        </is>
      </c>
      <c r="H6" t="inlineStr">
        <is>
          <t>FDA SaMD Alignment</t>
        </is>
      </c>
      <c r="I6" t="inlineStr">
        <is>
          <t>WHO AI for Health Alignment</t>
        </is>
      </c>
    </row>
    <row r="7">
      <c r="A7" s="7" t="inlineStr">
        <is>
          <t>DP-01</t>
        </is>
      </c>
      <c r="B7" s="7" t="inlineStr">
        <is>
          <t>PHI/PII encryption at rest</t>
        </is>
      </c>
      <c r="C7" s="7" t="inlineStr">
        <is>
          <t>MEASURE</t>
        </is>
      </c>
      <c r="D7" s="7" t="inlineStr">
        <is>
          <t>Measure 2</t>
        </is>
      </c>
      <c r="E7" s="7" t="inlineStr">
        <is>
          <t>MEASURE 2.10</t>
        </is>
      </c>
      <c r="F7" s="7" t="inlineStr">
        <is>
          <t>Privacy risk examined and documented</t>
        </is>
      </c>
      <c r="G7" t="inlineStr">
        <is>
          <t>Security Rule §164.312(a)(2)(iv) : encryption and decryption (addressable spec); §164.312(e)(2)(ii) : encryption of ePHI at rest</t>
        </is>
      </c>
      <c r="H7" t="inlineStr">
        <is>
          <t>FDA Cybersecurity in Medical Devices guidance (2023, final) : encryption of stored data as a security control for cyber devices; FDA SaMD Clinical Evaluation guidance (2017) : data security requirements</t>
        </is>
      </c>
      <c r="I7" t="inlineStr">
        <is>
          <t>WHO Ethics &amp; Governance of AI for Health (2021) : Principle: Protecting autonomy and data privacy; Principle: Ensuring transparency : health data must be protected to preserve patient trust</t>
        </is>
      </c>
    </row>
    <row r="8">
      <c r="A8" s="7" t="inlineStr">
        <is>
          <t>DP-02</t>
        </is>
      </c>
      <c r="B8" s="7" t="inlineStr">
        <is>
          <t>Data encryption in transit (TLS 1.2+)</t>
        </is>
      </c>
      <c r="C8" s="7" t="inlineStr">
        <is>
          <t>MEASURE</t>
        </is>
      </c>
      <c r="D8" s="7" t="inlineStr">
        <is>
          <t>Measure 2</t>
        </is>
      </c>
      <c r="E8" s="7" t="inlineStr">
        <is>
          <t>MEASURE 2.7, MEASURE 2.10</t>
        </is>
      </c>
      <c r="F8" s="7" t="inlineStr">
        <is>
          <t>Security and resilience evaluated; privacy risk documented</t>
        </is>
      </c>
      <c r="G8" t="inlineStr">
        <is>
          <t>Security Rule §164.312(e)(1) : transmission security standard; §164.312(e)(2)(ii) : encryption of ePHI in transit (addressable spec)</t>
        </is>
      </c>
      <c r="H8" t="inlineStr">
        <is>
          <t>FDA Cybersecurity in Medical Devices (2023) : TLS 1.2+ required for networked cyber devices; SBOM and secure communication between device software functions</t>
        </is>
      </c>
      <c r="I8" t="inlineStr">
        <is>
          <t>WHO (2021) : Principle: Protecting autonomy : secure transmission of health data is a prerequisite for preserving patient privacy and autonomy</t>
        </is>
      </c>
    </row>
    <row r="9">
      <c r="A9" s="7" t="inlineStr">
        <is>
          <t>DP-03</t>
        </is>
      </c>
      <c r="B9" s="7" t="inlineStr">
        <is>
          <t>Data classification policy</t>
        </is>
      </c>
      <c r="C9" s="7" t="inlineStr">
        <is>
          <t>MAP</t>
        </is>
      </c>
      <c r="D9" s="7" t="inlineStr">
        <is>
          <t>Map 1</t>
        </is>
      </c>
      <c r="E9" s="7" t="inlineStr">
        <is>
          <t>MAP 1.1, MAP 1.6</t>
        </is>
      </c>
      <c r="F9" s="7" t="inlineStr">
        <is>
          <t>Context established; system requirements elicited including privacy</t>
        </is>
      </c>
      <c r="G9" t="inlineStr">
        <is>
          <t>Privacy Rule §164.501 : definitions of PHI; §164.514 : de-identification standards and limited data sets; Security Rule §164.308(a)(1)(ii)(A) : risk analysis must identify all data categories</t>
        </is>
      </c>
      <c r="H9" t="inlineStr">
        <is>
          <t>FDA Cybersecurity in Medical Devices (2023) : asset inventory and data classification as part of Secure Product Development Framework (SPDF)</t>
        </is>
      </c>
      <c r="I9" t="inlineStr">
        <is>
          <t>WHO (2021) : Principle: Ensuring transparency : knowing what categories of data are held and how they are classified supports accountability</t>
        </is>
      </c>
    </row>
    <row r="10">
      <c r="A10" s="7" t="inlineStr">
        <is>
          <t>DP-04</t>
        </is>
      </c>
      <c r="B10" s="7" t="inlineStr">
        <is>
          <t>Business Associate Agreements (BAAs)</t>
        </is>
      </c>
      <c r="C10" s="7" t="inlineStr">
        <is>
          <t>GOVERN</t>
        </is>
      </c>
      <c r="D10" s="7" t="inlineStr">
        <is>
          <t>Govern 6</t>
        </is>
      </c>
      <c r="E10" s="7" t="inlineStr">
        <is>
          <t>GOVERN 6.1</t>
        </is>
      </c>
      <c r="F10" s="7" t="inlineStr">
        <is>
          <t>Policies address AI risks with third-party entities</t>
        </is>
      </c>
      <c r="G10" t="inlineStr">
        <is>
          <t>Privacy Rule §164.308(b)(1) : Business Associate contracts required; §164.504(e) : required BAA content; processing PHI without a BAA is a direct violation</t>
        </is>
      </c>
      <c r="H10" t="inlineStr">
        <is>
          <t>FDA 21 CFR Part 820 QMSR (eff. Feb 2026, incorporating ISO 13485:2016) : purchasing controls and supplier qualification for third-party components; SaMD supply chain accountability</t>
        </is>
      </c>
      <c r="I10" t="inlineStr">
        <is>
          <t>WHO (2021) : Principle: Fostering responsibility and accountability : organizations remain accountable for data handling by every third party they engage</t>
        </is>
      </c>
    </row>
    <row r="11">
      <c r="A11" s="7" t="inlineStr">
        <is>
          <t>DP-05</t>
        </is>
      </c>
      <c r="B11" s="7" t="inlineStr">
        <is>
          <t>PHI/PII redaction before model training</t>
        </is>
      </c>
      <c r="C11" s="7" t="inlineStr">
        <is>
          <t>MEASURE</t>
        </is>
      </c>
      <c r="D11" s="7" t="inlineStr">
        <is>
          <t>Measure 2</t>
        </is>
      </c>
      <c r="E11" s="7" t="inlineStr">
        <is>
          <t>MEASURE 2.10</t>
        </is>
      </c>
      <c r="F11" s="7" t="inlineStr">
        <is>
          <t>Privacy risk of AI system examined</t>
        </is>
      </c>
      <c r="G11" t="inlineStr">
        <is>
          <t>Privacy Rule §164.514(a)-(b) : de-identification: expert determination and safe harbor methods; §164.502(d) : research/training use requires de-identification or authorization</t>
        </is>
      </c>
      <c r="H11" t="inlineStr">
        <is>
          <t>FDA AI/ML Action Plan (2021) : data quality and de-identification as a key risk area in SaMD training data governance; SaMD Clinical Evaluation (2017) : training data requirements</t>
        </is>
      </c>
      <c r="I11" t="inlineStr">
        <is>
          <t>WHO (2021) : Principle: Protecting autonomy : de-identification before model training protects patient privacy and reduces re-identification risk</t>
        </is>
      </c>
    </row>
    <row r="12">
      <c r="A12" s="7" t="inlineStr">
        <is>
          <t>DP-06</t>
        </is>
      </c>
      <c r="B12" s="7" t="inlineStr">
        <is>
          <t>Data retention and disposal policy</t>
        </is>
      </c>
      <c r="C12" s="7" t="inlineStr">
        <is>
          <t>GOVERN</t>
        </is>
      </c>
      <c r="D12" s="7" t="inlineStr">
        <is>
          <t>Govern 1</t>
        </is>
      </c>
      <c r="E12" s="7" t="inlineStr">
        <is>
          <t>GOVERN 1.4, GOVERN 1.7</t>
        </is>
      </c>
      <c r="F12" s="7" t="inlineStr">
        <is>
          <t>Risk management through policies; safe decommissioning of data</t>
        </is>
      </c>
      <c r="G12" t="inlineStr">
        <is>
          <t>Privacy Rule §164.530(j) : documentation must be retained for 6 years from creation or last effective date; Security Rule §164.308(a)(1)(ii)(B) : risk management must address retention</t>
        </is>
      </c>
      <c r="H12" t="inlineStr">
        <is>
          <t>FDA 21 CFR Part 820 QMSR (ISO 13485 §4.2) : record retention requirements aligned with device lifecycle; FDA Cybersecurity guidance (2023) : log retention for audit and forensic purposes</t>
        </is>
      </c>
      <c r="I12" t="inlineStr">
        <is>
          <t>WHO (2021) : Principle: Ensuring transparency : retaining records is necessary for auditability and accountability throughout the AI lifecycle</t>
        </is>
      </c>
    </row>
    <row r="13">
      <c r="A13" s="7" t="inlineStr">
        <is>
          <t>DP-07</t>
        </is>
      </c>
      <c r="B13" s="7" t="inlineStr">
        <is>
          <t>Data access logging (who, when, purpose)</t>
        </is>
      </c>
      <c r="C13" s="7" t="inlineStr">
        <is>
          <t>MEASURE</t>
        </is>
      </c>
      <c r="D13" s="7" t="inlineStr">
        <is>
          <t>Measure 2</t>
        </is>
      </c>
      <c r="E13" s="7" t="inlineStr">
        <is>
          <t>MEASURE 2.8, MEASURE 2.10</t>
        </is>
      </c>
      <c r="F13" s="7" t="inlineStr">
        <is>
          <t>Transparency and accountability; privacy risk documentation</t>
        </is>
      </c>
      <c r="G13" t="inlineStr">
        <is>
          <t>Security Rule §164.308(a)(1)(ii)(D) : information system activity review (required spec); §164.312(b) : audit controls (required standard); Privacy Rule §164.528 : accounting of disclosures</t>
        </is>
      </c>
      <c r="H13" t="inlineStr">
        <is>
          <t>FDA Cybersecurity in Medical Devices (2023) : audit logs required as part of cybersecurity for cyber devices; SaMD Clinical Evaluation : access to training data traceable</t>
        </is>
      </c>
      <c r="I13" t="inlineStr">
        <is>
          <t>WHO (2021) : Principle: Ensuring transparency and Principle: Fostering accountability : complete access logs are essential to demonstrate responsible data stewardship</t>
        </is>
      </c>
    </row>
    <row r="14">
      <c r="A14" s="7" t="inlineStr">
        <is>
          <t>DP-08</t>
        </is>
      </c>
      <c r="B14" s="7" t="inlineStr">
        <is>
          <t>Data residency requirements</t>
        </is>
      </c>
      <c r="C14" s="7" t="inlineStr">
        <is>
          <t>MAP</t>
        </is>
      </c>
      <c r="D14" s="7" t="inlineStr">
        <is>
          <t>Map 1</t>
        </is>
      </c>
      <c r="E14" s="7" t="inlineStr">
        <is>
          <t>MAP 1.1</t>
        </is>
      </c>
      <c r="F14" s="7" t="inlineStr">
        <is>
          <t>Context-specific laws, norms, and expectations documented</t>
        </is>
      </c>
      <c r="G14" t="inlineStr">
        <is>
          <t>Privacy Rule §164.504(f) : healthcare component restrictions on data sharing; state law preemption analysis required for cross-border data</t>
        </is>
      </c>
      <c r="H14" t="inlineStr">
        <is>
          <t>FDA SaMD guidance : device must comply with US intended market requirements; FDA Cybersecurity (2023) : data flows must be documented in SPDF</t>
        </is>
      </c>
      <c r="I14" t="inlineStr">
        <is>
          <t>WHO (2021) : Principle: Protecting autonomy : data sovereignty protects communities and individuals from uses of their health data they did not consent to</t>
        </is>
      </c>
    </row>
    <row r="15">
      <c r="A15" s="7" t="inlineStr">
        <is>
          <t>DP-09</t>
        </is>
      </c>
      <c r="B15" s="7" t="inlineStr">
        <is>
          <t>Patient data access/correction/deletion requests</t>
        </is>
      </c>
      <c r="C15" s="7" t="inlineStr">
        <is>
          <t>GOVERN</t>
        </is>
      </c>
      <c r="D15" s="7" t="inlineStr">
        <is>
          <t>Govern 5</t>
        </is>
      </c>
      <c r="E15" s="7" t="inlineStr">
        <is>
          <t>GOVERN 5.1</t>
        </is>
      </c>
      <c r="F15" s="7" t="inlineStr">
        <is>
          <t>Feedback from those external to the team including affected individuals</t>
        </is>
      </c>
      <c r="G15" t="inlineStr">
        <is>
          <t>Privacy Rule §164.524 : individual right of access; §164.526 : right to amend; some state laws expand deletion rights beyond federal floor</t>
        </is>
      </c>
      <c r="H15" t="inlineStr">
        <is>
          <t>FDA 21 CFR Part 820 QMSR / 21 CFR Part 11 : electronic records accessibility requirements; SaMD device records subject to access rules</t>
        </is>
      </c>
      <c r="I15" t="inlineStr">
        <is>
          <t>WHO (2021) : Principle: Protecting autonomy : individuals have the right to know what data is held about them and to exercise rights over its use</t>
        </is>
      </c>
    </row>
    <row r="16">
      <c r="A16" s="7" t="inlineStr">
        <is>
          <t>DP-10</t>
        </is>
      </c>
      <c r="B16" s="7" t="inlineStr">
        <is>
          <t>Privacy Impact Assessment (PIA)</t>
        </is>
      </c>
      <c r="C16" s="7" t="inlineStr">
        <is>
          <t>MAP</t>
        </is>
      </c>
      <c r="D16" s="7" t="inlineStr">
        <is>
          <t>Map 5</t>
        </is>
      </c>
      <c r="E16" s="7" t="inlineStr">
        <is>
          <t>MAP 5.1, MEASURE 2.10</t>
        </is>
      </c>
      <c r="F16" s="7" t="inlineStr">
        <is>
          <t>Impact likelihood and magnitude identified; privacy risk examined</t>
        </is>
      </c>
      <c r="G16" t="inlineStr">
        <is>
          <t>Privacy Rule §164.530(i) : policies and procedures for privacy protection, equivalent to PIA obligations; Security Rule §164.308(a)(1)(ii)(A) : risk analysis required before deployment</t>
        </is>
      </c>
      <c r="H16" t="inlineStr">
        <is>
          <t>FDA 21 CFR Part 820 QMSR (ISO 13485 §7.3) : design risk analysis as part of design and development planning, equivalent to a pre-deployment privacy review</t>
        </is>
      </c>
      <c r="I16" t="inlineStr">
        <is>
          <t>WHO (2021) : Principle: Protecting autonomy : a privacy impact assessment before deployment is a concrete expression of the commitment to patient data rights</t>
        </is>
      </c>
    </row>
    <row r="17">
      <c r="A17" s="7" t="inlineStr">
        <is>
          <t>DP-11</t>
        </is>
      </c>
      <c r="B17" s="7" t="inlineStr">
        <is>
          <t>AI outputs classified/protected as PHI</t>
        </is>
      </c>
      <c r="C17" s="7" t="inlineStr">
        <is>
          <t>MAP</t>
        </is>
      </c>
      <c r="D17" s="7" t="inlineStr">
        <is>
          <t>Map 1</t>
        </is>
      </c>
      <c r="E17" s="7" t="inlineStr">
        <is>
          <t>MAP 1.1, MAP 1.6</t>
        </is>
      </c>
      <c r="F17" s="7" t="inlineStr">
        <is>
          <t>System requirements regarding privacy elicited and understood</t>
        </is>
      </c>
      <c r="G17" t="inlineStr">
        <is>
          <t>Privacy Rule §164.501 : AI outputs derived from PHI are themselves PHI and subject to all use and disclosure rules; §164.502 : general use and disclosure rules apply</t>
        </is>
      </c>
      <c r="H17" t="inlineStr">
        <is>
          <t>FDA SaMD guidance : all outputs of a regulated software device are covered by the device's intended use; output data must be protected accordingly</t>
        </is>
      </c>
      <c r="I17" t="inlineStr">
        <is>
          <t>WHO (2021) : Principle: Protecting autonomy and Principle: Fostering accountability : AI-derived health outputs carry the same sensitivity as source data and must be treated as such</t>
        </is>
      </c>
    </row>
    <row r="18">
      <c r="A18" s="7" t="inlineStr">
        <is>
          <t>DP-12</t>
        </is>
      </c>
      <c r="B18" s="7" t="inlineStr">
        <is>
          <t>AI-specific breach notification process</t>
        </is>
      </c>
      <c r="C18" s="7" t="inlineStr">
        <is>
          <t>MANAGE</t>
        </is>
      </c>
      <c r="D18" s="7" t="inlineStr">
        <is>
          <t>Manage 4</t>
        </is>
      </c>
      <c r="E18" s="7" t="inlineStr">
        <is>
          <t>MANAGE 4.1, MANAGE 4.3</t>
        </is>
      </c>
      <c r="F18" s="7" t="inlineStr">
        <is>
          <t>Incident response and recovery plans; errors communicated to affected communities</t>
        </is>
      </c>
      <c r="G18" t="inlineStr">
        <is>
          <t>Privacy Rule §164.404 : breach notification to individuals within 60 days; §164.408 : notification to HHS; §164.414 : documentation requirements; Security Rule §164.308(a)(6)(ii) : response and reporting</t>
        </is>
      </c>
      <c r="H18" t="inlineStr">
        <is>
          <t>FDA 21 CFR Part 803 : Medical Device Reporting (MDR) for SaMD malfunctions; FDA Cybersecurity (2023) : coordinated vulnerability disclosure and breach notification for cyber devices</t>
        </is>
      </c>
      <c r="I18" t="inlineStr">
        <is>
          <t>WHO (2021) : Principle: Fostering responsibility and accountability : organizations are accountable for communicating AI-related incidents transparently and on required timelines</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sheetData>
    <row r="1">
      <c r="A1" s="5" t="inlineStr">
        <is>
          <t>RISK DASHBOARD</t>
        </is>
      </c>
      <c r="B1" s="5" t="n"/>
      <c r="C1" s="5" t="n"/>
    </row>
    <row r="2"/>
    <row r="3">
      <c r="A3" t="inlineStr">
        <is>
          <t>This dashboard auto-computes based on your responses in the Risk Assessment sheet (Column F).</t>
        </is>
      </c>
    </row>
    <row r="4">
      <c r="A4" t="inlineStr">
        <is>
          <t>Enter Yes, No, or Partial for each question to see scores update dynamically.</t>
        </is>
      </c>
    </row>
    <row r="5"/>
    <row r="6">
      <c r="A6" s="8" t="inlineStr">
        <is>
          <t>OVERALL RISK SCORE</t>
        </is>
      </c>
      <c r="B6" s="8" t="n"/>
      <c r="C6" s="8" t="n"/>
    </row>
    <row r="7"/>
    <row r="8">
      <c r="A8" s="10" t="inlineStr">
        <is>
          <t>Metric</t>
        </is>
      </c>
      <c r="B8" s="10" t="inlineStr">
        <is>
          <t>Value</t>
        </is>
      </c>
      <c r="C8" s="10" t="inlineStr">
        <is>
          <t>Interpretation</t>
        </is>
      </c>
    </row>
    <row r="9">
      <c r="A9" s="7" t="inlineStr">
        <is>
          <t>Total Risk Score</t>
        </is>
      </c>
      <c r="B9" s="7">
        <f>SUM('Risk Assessment'!K5:K16)</f>
        <v/>
      </c>
      <c r="C9" s="7" t="inlineStr">
        <is>
          <t>Sum of all question scores (0 = best, 36 = worst)</t>
        </is>
      </c>
    </row>
    <row r="10">
      <c r="A10" s="7" t="inlineStr">
        <is>
          <t>Maximum Possible Score</t>
        </is>
      </c>
      <c r="B10" s="7" t="inlineStr">
        <is>
          <t>36</t>
        </is>
      </c>
      <c r="C10" s="7" t="inlineStr">
        <is>
          <t>If all 12 questions answered No with High inherent risk</t>
        </is>
      </c>
    </row>
    <row r="11">
      <c r="A11" s="7" t="inlineStr">
        <is>
          <t>Completion Rate</t>
        </is>
      </c>
      <c r="B11" s="7">
        <f>IF(COUNTA('Risk Assessment'!F5:F16)=0,"0%",TEXT(COUNTA('Risk Assessment'!F5:F16)/12,"0%"))</f>
        <v/>
      </c>
      <c r="C11" s="7" t="n"/>
    </row>
    <row r="12">
      <c r="A12" s="7" t="n"/>
      <c r="B12" s="7" t="n"/>
      <c r="C12" s="7" t="n"/>
    </row>
    <row r="13">
      <c r="A13" s="11" t="inlineStr">
        <is>
          <t>RISK SCORE INTERPRETATION</t>
        </is>
      </c>
      <c r="B13" s="11" t="n"/>
      <c r="C13" s="11" t="n"/>
    </row>
    <row r="14">
      <c r="A14" s="12" t="inlineStr">
        <is>
          <t>Score Range</t>
        </is>
      </c>
      <c r="B14" s="12" t="inlineStr">
        <is>
          <t>Risk Posture</t>
        </is>
      </c>
      <c r="C14" s="12" t="inlineStr">
        <is>
          <t>Action</t>
        </is>
      </c>
    </row>
    <row r="15">
      <c r="A15" s="7" t="inlineStr">
        <is>
          <t>0-6</t>
        </is>
      </c>
      <c r="B15" s="7" t="inlineStr">
        <is>
          <t>STRONG</t>
        </is>
      </c>
      <c r="C15" s="7" t="inlineStr">
        <is>
          <t>Maintain controls. Annual review.</t>
        </is>
      </c>
    </row>
    <row r="16">
      <c r="A16" s="7" t="inlineStr">
        <is>
          <t>7-12</t>
        </is>
      </c>
      <c r="B16" s="7" t="inlineStr">
        <is>
          <t>ACCEPTABLE</t>
        </is>
      </c>
      <c r="C16" s="7" t="inlineStr">
        <is>
          <t>Monitor gaps. Quarterly check-ins.</t>
        </is>
      </c>
    </row>
    <row r="17">
      <c r="A17" s="7" t="inlineStr">
        <is>
          <t>13-18</t>
        </is>
      </c>
      <c r="B17" s="7" t="inlineStr">
        <is>
          <t>MODERATE</t>
        </is>
      </c>
      <c r="C17" s="7" t="inlineStr">
        <is>
          <t>Structured improvement plan within 90 days.</t>
        </is>
      </c>
    </row>
    <row r="18">
      <c r="A18" s="7" t="inlineStr">
        <is>
          <t>19-24</t>
        </is>
      </c>
      <c r="B18" s="7" t="inlineStr">
        <is>
          <t>ELEVATED</t>
        </is>
      </c>
      <c r="C18" s="7" t="inlineStr">
        <is>
          <t>Prioritized remediation with governance oversight.</t>
        </is>
      </c>
    </row>
    <row r="19">
      <c r="A19" s="7" t="inlineStr">
        <is>
          <t>25-36</t>
        </is>
      </c>
      <c r="B19" s="7" t="inlineStr">
        <is>
          <t>CRITICAL</t>
        </is>
      </c>
      <c r="C19" s="7" t="inlineStr">
        <is>
          <t>Immediate remediation program. Executive escalation.</t>
        </is>
      </c>
    </row>
    <row r="20">
      <c r="A20" s="7" t="n"/>
      <c r="B20" s="7" t="n"/>
      <c r="C20" s="7" t="n"/>
    </row>
    <row r="21">
      <c r="A21" s="11" t="inlineStr">
        <is>
          <t>YOUR RISK POSTURE</t>
        </is>
      </c>
      <c r="B21" s="11">
        <f>IF(B9="","Awaiting responses",IF(B9&lt;=6,"STRONG",IF(B9&lt;=12,"ACCEPTABLE",IF(B9&lt;=18,"MODERATE",IF(B9&lt;=24,"ELEVATED","CRITICAL")))))</f>
        <v/>
      </c>
      <c r="C21" s="11" t="n"/>
    </row>
    <row r="22">
      <c r="A22" s="7" t="n"/>
      <c r="B22" s="7" t="n"/>
      <c r="C22" s="7" t="n"/>
    </row>
    <row r="23">
      <c r="A23" s="11" t="inlineStr">
        <is>
          <t>RISK LEVEL BREAKDOWN</t>
        </is>
      </c>
      <c r="B23" s="11" t="n"/>
      <c r="C23" s="11" t="n"/>
    </row>
    <row r="24">
      <c r="A24" s="12" t="inlineStr">
        <is>
          <t>Level</t>
        </is>
      </c>
      <c r="B24" s="12" t="inlineStr">
        <is>
          <t>Count</t>
        </is>
      </c>
      <c r="C24" s="12" t="inlineStr">
        <is>
          <t>Percentage</t>
        </is>
      </c>
    </row>
    <row r="25">
      <c r="A25" s="7" t="inlineStr">
        <is>
          <t>High</t>
        </is>
      </c>
      <c r="B25" s="7">
        <f>COUNTIF('Risk Assessment'!J5:J16,"High")</f>
        <v/>
      </c>
      <c r="C25" s="7">
        <f>IF(COUNTA('Risk Assessment'!F5:F16)=0,"N/A",TEXT(B25/12,"0%"))</f>
        <v/>
      </c>
    </row>
    <row r="26">
      <c r="A26" s="7" t="inlineStr">
        <is>
          <t>Medium</t>
        </is>
      </c>
      <c r="B26" s="7">
        <f>COUNTIF('Risk Assessment'!J5:J16,"Medium")</f>
        <v/>
      </c>
      <c r="C26" s="7">
        <f>IF(COUNTA('Risk Assessment'!F5:F16)=0,"N/A",TEXT(B26/12,"0%"))</f>
        <v/>
      </c>
    </row>
    <row r="27">
      <c r="A27" s="7" t="inlineStr">
        <is>
          <t>Low</t>
        </is>
      </c>
      <c r="B27" s="7">
        <f>COUNTIF('Risk Assessment'!J5:J16,"Low")</f>
        <v/>
      </c>
      <c r="C27" s="7">
        <f>IF(COUNTA('Risk Assessment'!F5:F16)=0,"N/A",TEXT(B27/12,"0%"))</f>
        <v/>
      </c>
    </row>
    <row r="28">
      <c r="A28" s="7" t="inlineStr">
        <is>
          <t>Not Assessed</t>
        </is>
      </c>
      <c r="B28" s="7">
        <f>COUNTIF('Risk Assessment'!J5:J16,"Not Assessed")</f>
        <v/>
      </c>
      <c r="C28" s="7">
        <f>IF(COUNTA('Risk Assessment'!F5:F16)=0,"N/A",TEXT(B28/12,"0%"))</f>
        <v/>
      </c>
    </row>
    <row r="29">
      <c r="A29" s="7" t="n"/>
      <c r="B29" s="7" t="n"/>
      <c r="C29" s="7" t="n"/>
    </row>
    <row r="30">
      <c r="A30" s="11" t="inlineStr">
        <is>
          <t>RESPONSE SUMMARY</t>
        </is>
      </c>
      <c r="B30" s="11" t="n"/>
      <c r="C30" s="11" t="n"/>
    </row>
    <row r="31">
      <c r="A31" s="12" t="inlineStr">
        <is>
          <t>Response</t>
        </is>
      </c>
      <c r="B31" s="12" t="inlineStr">
        <is>
          <t>Count</t>
        </is>
      </c>
      <c r="C31" s="12" t="inlineStr">
        <is>
          <t>Percentage</t>
        </is>
      </c>
    </row>
    <row r="32">
      <c r="A32" s="7" t="inlineStr">
        <is>
          <t>Yes (Addressed)</t>
        </is>
      </c>
      <c r="B32" s="7">
        <f>COUNTIF('Risk Assessment'!F5:F16,"Yes")</f>
        <v/>
      </c>
      <c r="C32" s="7">
        <f>TEXT(B32/12,"0%")</f>
        <v/>
      </c>
    </row>
    <row r="33">
      <c r="A33" s="7" t="inlineStr">
        <is>
          <t>Partial (Gaps Exist)</t>
        </is>
      </c>
      <c r="B33" s="7">
        <f>COUNTIF('Risk Assessment'!F5:F16,"Partial")</f>
        <v/>
      </c>
      <c r="C33" s="7">
        <f>TEXT(B33/12,"0%")</f>
        <v/>
      </c>
    </row>
    <row r="34">
      <c r="A34" s="7" t="inlineStr">
        <is>
          <t>No (Not Addressed)</t>
        </is>
      </c>
      <c r="B34" s="7">
        <f>COUNTIF('Risk Assessment'!F5:F16,"No")</f>
        <v/>
      </c>
      <c r="C34" s="7">
        <f>TEXT(B34/12,"0%")</f>
        <v/>
      </c>
    </row>
    <row r="35">
      <c r="A35" s="7" t="inlineStr">
        <is>
          <t>Not Yet Answered</t>
        </is>
      </c>
      <c r="B35" s="7">
        <f>12-COUNTA('Risk Assessment'!F5:F16)</f>
        <v/>
      </c>
      <c r="C35" s="7">
        <f>TEXT(B35/12,"0%")</f>
        <v/>
      </c>
    </row>
    <row r="36">
      <c r="A36" s="7" t="n"/>
      <c r="B36" s="7" t="n"/>
      <c r="C36" s="7" t="n"/>
    </row>
    <row r="37">
      <c r="A37" s="11" t="inlineStr">
        <is>
          <t>PRIORITY ACTIONS</t>
        </is>
      </c>
      <c r="B37" s="11" t="n"/>
      <c r="C37" s="11" t="n"/>
    </row>
    <row r="38">
      <c r="A38" s="7" t="inlineStr">
        <is>
          <t>The following shows how many critical gaps require immediate attention:</t>
        </is>
      </c>
      <c r="B38" s="7" t="n"/>
      <c r="C38" s="7" t="n"/>
    </row>
    <row r="39">
      <c r="A39" s="7" t="inlineStr">
        <is>
          <t>Critical Gaps (No + High Inherent Risk)</t>
        </is>
      </c>
      <c r="B39" s="7">
        <f>COUNTIFS('Risk Assessment'!F5:F16,"No",'Risk Assessment'!D5:D16,"High")</f>
        <v/>
      </c>
      <c r="C39" s="7" t="n"/>
    </row>
    <row r="40">
      <c r="A40" s="7" t="inlineStr">
        <is>
          <t>Moderate Gaps (Partial + High OR No + Medium)</t>
        </is>
      </c>
      <c r="B40" s="7">
        <f>COUNTIFS('Risk Assessment'!F5:F16,"Partial",'Risk Assessment'!D5:D16,"High")+COUNTIFS('Risk Assessment'!F5:F16,"No",'Risk Assessment'!D5:D16,"Medium")</f>
        <v/>
      </c>
      <c r="C40" s="7" t="n"/>
    </row>
    <row r="4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2026-06-06T22:04:11Z</dcterms:created>
  <dcterms:modified xsi:type="dcterms:W3CDTF">2026-06-07T00:03:11Z</dcterms:modified>
</cp:coreProperties>
</file>