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Risk Assessment" sheetId="1" state="visible" r:id="rId1"/>
    <sheet name="Scoring Guide" sheetId="2" state="visible" r:id="rId2"/>
    <sheet name="NIST AI RMF Mapping" sheetId="3" state="visible" r:id="rId3"/>
    <sheet name="Dashboard" sheetId="4" state="visible" r:id="rId4"/>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b val="1"/>
      <sz val="16"/>
    </font>
    <font>
      <b val="1"/>
      <color rgb="00FFFFFF"/>
    </font>
    <font/>
    <font>
      <b val="1"/>
      <sz val="14"/>
    </font>
    <font>
      <b val="1"/>
      <sz val="12"/>
    </font>
  </fonts>
  <fills count="4">
    <fill>
      <patternFill/>
    </fill>
    <fill>
      <patternFill patternType="gray125"/>
    </fill>
    <fill>
      <patternFill patternType="solid">
        <fgColor rgb="FF1F4E79"/>
        <bgColor rgb="FF1F4E79"/>
      </patternFill>
    </fill>
    <fill>
      <patternFill patternType="solid">
        <fgColor rgb="FF4472C4"/>
        <bgColor rgb="FF4472C4"/>
      </patternFill>
    </fill>
  </fills>
  <borders count="2">
    <border>
      <left/>
      <right/>
      <top/>
      <bottom/>
      <diagonal/>
    </border>
    <border>
      <left style="thin">
        <color rgb="FFD9D9D9"/>
      </left>
      <right style="thin">
        <color rgb="FFD9D9D9"/>
      </right>
      <top style="thin">
        <color rgb="FFD9D9D9"/>
      </top>
      <bottom style="thin">
        <color rgb="FFD9D9D9"/>
      </bottom>
    </border>
  </borders>
  <cellStyleXfs count="1">
    <xf numFmtId="0" fontId="0" fillId="0" borderId="0"/>
  </cellStyleXfs>
  <cellXfs count="13">
    <xf numFmtId="0" fontId="0" fillId="0" borderId="0" pivotButton="0" quotePrefix="0" xfId="0"/>
    <xf numFmtId="0" fontId="1" fillId="0" borderId="0" pivotButton="0" quotePrefix="0" xfId="0"/>
    <xf numFmtId="0" fontId="2" fillId="2" borderId="0" pivotButton="0" quotePrefix="0" xfId="0"/>
    <xf numFmtId="0" fontId="3" fillId="2" borderId="0" applyAlignment="1" pivotButton="0" quotePrefix="0" xfId="0">
      <alignment vertical="center" wrapText="1"/>
    </xf>
    <xf numFmtId="0" fontId="3" fillId="0" borderId="0" applyAlignment="1" pivotButton="0" quotePrefix="0" xfId="0">
      <alignment vertical="center" wrapText="1"/>
    </xf>
    <xf numFmtId="0" fontId="4" fillId="0" borderId="0" pivotButton="0" quotePrefix="0" xfId="0"/>
    <xf numFmtId="0" fontId="2" fillId="3" borderId="0" applyAlignment="1" pivotButton="0" quotePrefix="0" xfId="0">
      <alignment vertical="center" wrapText="1"/>
    </xf>
    <xf numFmtId="0" fontId="3" fillId="0" borderId="1" applyAlignment="1" pivotButton="0" quotePrefix="0" xfId="0">
      <alignment vertical="center" wrapText="1"/>
    </xf>
    <xf numFmtId="0" fontId="5" fillId="0" borderId="0" pivotButton="0" quotePrefix="0" xfId="0"/>
    <xf numFmtId="0" fontId="5" fillId="0" borderId="0" applyAlignment="1" pivotButton="0" quotePrefix="0" xfId="0">
      <alignment vertical="center" wrapText="1"/>
    </xf>
    <xf numFmtId="0" fontId="2" fillId="3" borderId="0" pivotButton="0" quotePrefix="0" xfId="0"/>
    <xf numFmtId="0" fontId="5" fillId="0" borderId="1" applyAlignment="1" pivotButton="0" quotePrefix="0" xfId="0">
      <alignment vertical="center" wrapText="1"/>
    </xf>
    <xf numFmtId="0" fontId="2" fillId="3" borderId="1" applyAlignment="1" pivotButton="0" quotePrefix="0" xfId="0">
      <alignmen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16"/>
  <sheetViews>
    <sheetView workbookViewId="0">
      <selection activeCell="A1" sqref="A1"/>
    </sheetView>
  </sheetViews>
  <sheetFormatPr baseColWidth="8" defaultRowHeight="15"/>
  <sheetData>
    <row r="1">
      <c r="A1" s="5" t="inlineStr">
        <is>
          <t>HAIIS Risk Worksheet: Fairness &amp; Equity</t>
        </is>
      </c>
      <c r="B1" s="5" t="n"/>
      <c r="C1" s="5" t="n"/>
      <c r="D1" s="5" t="n"/>
      <c r="E1" s="5" t="n"/>
      <c r="F1" s="5" t="n"/>
      <c r="G1" s="5" t="n"/>
      <c r="H1" s="5" t="n"/>
      <c r="I1" s="5" t="n"/>
      <c r="J1" s="5" t="inlineStr">
        <is>
          <t>Dynamic Scoring &amp; Recommendations (auto-computed from your answers in Column F)</t>
        </is>
      </c>
      <c r="K1" s="5" t="n"/>
      <c r="L1" s="5" t="n"/>
    </row>
    <row r="2">
      <c r="A2" t="inlineStr">
        <is>
          <t>Pillar</t>
        </is>
      </c>
      <c r="B2" t="inlineStr">
        <is>
          <t>Ensure AI systems produce equitable outcomes across patient demographics, do not perpetuate or amplify health disparities, and are accessible to diverse populations.</t>
        </is>
      </c>
    </row>
    <row r="3"/>
    <row r="4">
      <c r="A4" s="6" t="inlineStr">
        <is>
          <t>ID</t>
        </is>
      </c>
      <c r="B4" s="6" t="inlineStr">
        <is>
          <t>Question</t>
        </is>
      </c>
      <c r="C4" s="6" t="inlineStr">
        <is>
          <t>Why It Matters</t>
        </is>
      </c>
      <c r="D4" s="6" t="inlineStr">
        <is>
          <t>Risk If Not Addressed</t>
        </is>
      </c>
      <c r="E4" s="6" t="inlineStr">
        <is>
          <t>Best Practice Guidance</t>
        </is>
      </c>
      <c r="F4" s="6" t="inlineStr">
        <is>
          <t>Your Answer (Yes/No/Partial)</t>
        </is>
      </c>
      <c r="G4" s="6" t="inlineStr">
        <is>
          <t>Risk Level (High/Medium/Low)</t>
        </is>
      </c>
      <c r="H4" s="6" t="inlineStr">
        <is>
          <t>Notes / Evidence</t>
        </is>
      </c>
      <c r="I4" s="6" t="inlineStr">
        <is>
          <t>Remediation Plan</t>
        </is>
      </c>
      <c r="J4" s="6" t="inlineStr">
        <is>
          <t>Computed Risk Level</t>
        </is>
      </c>
      <c r="K4" s="6" t="inlineStr">
        <is>
          <t>Risk Score (0-3)</t>
        </is>
      </c>
      <c r="L4" s="6" t="inlineStr">
        <is>
          <t>Dynamic Recommendation</t>
        </is>
      </c>
    </row>
    <row r="5">
      <c r="A5" s="7" t="inlineStr">
        <is>
          <t>FE-01</t>
        </is>
      </c>
      <c r="B5" s="7" t="inlineStr">
        <is>
          <t>Has the AI system been tested for performance disparities across racial, ethnic, gender, and age groups?</t>
        </is>
      </c>
      <c r="C5" s="7" t="inlineStr">
        <is>
          <t>Models can perform differently across subgroups, worsening existing health disparities. HIPAA Security Rule §164.308(a)(1)(ii)(A) risk analysis must identify risks across the full patient population. FDA SaMD Clinical Evaluation (2017) requires performance demonstrated across the intended use population. WHO (2021) Principle: Ensuring inclusiveness and equity : performance disparities across demographic groups are a direct equity violation that must be tested for and addressed.</t>
        </is>
      </c>
      <c r="D5" s="7" t="inlineStr">
        <is>
          <t>High</t>
        </is>
      </c>
      <c r="E5" s="7" t="inlineStr">
        <is>
          <t>Stratify performance metrics by demographic group. Set maximum acceptable disparity thresholds. Document and address gaps before deployment.</t>
        </is>
      </c>
      <c r="F5" s="7" t="n"/>
      <c r="G5" s="7" t="n"/>
      <c r="H5" s="7" t="n"/>
      <c r="I5" s="7" t="n"/>
      <c r="J5" s="7">
        <f>IF(F5="","Not Assessed",IF(F5="Yes","Low",IF(F5="Partial",IF(D5="High","Medium",IF(D5="Medium","Medium","Low")),IF(F5="No",IF(D5="High","High",IF(D5="Medium","Medium","Low")),"Not Assessed"))))</f>
        <v/>
      </c>
      <c r="K5" s="7">
        <f>IF(F5="",0,IF(F5="Yes",0,IF(F5="Partial",IF(D5="High",2,1),IF(F5="No",IF(D5="High",3,IF(D5="Medium",2,1)),0))))</f>
        <v/>
      </c>
      <c r="L5" s="7">
        <f>IF(F5="","Awaiting assessment response",IF(F5="Yes","Control in place - maintain and verify periodically",IF(F5="Partial","Gap identified - review Best Practice Guidance (Col E) and develop remediation plan within 90 days",IF(F5="No",IF(D5="High","CRITICAL GAP - Immediate action required. Escalate to governance committee. Implement Best Practice Guidance (Col E) within 30 days.","Gap identified - implement Best Practice Guidance (Col E) and document remediation plan"),"Invalid response - enter Yes, No, or Partial"))))</f>
        <v/>
      </c>
    </row>
    <row r="6">
      <c r="A6" s="7" t="inlineStr">
        <is>
          <t>FE-02</t>
        </is>
      </c>
      <c r="B6" s="7" t="inlineStr">
        <is>
          <t>Is training data representative of the patient population the AI system will serve?</t>
        </is>
      </c>
      <c r="C6" s="7" t="inlineStr">
        <is>
          <t>Non-representative training data directly causes biased predictions for underrepresented groups. HIPAA Privacy Rule §164.514(b) safe harbor requires consideration of the full dataset demographics. FDA AI/ML Action Plan (2021) identifies training data bias as a key SaMD risk area. WHO (2021) Principle: Ensuring inclusiveness and equity : dataset diversity is a prerequisite for equitable AI; non-representative training data is a root cause of health disparities.</t>
        </is>
      </c>
      <c r="D6" s="7" t="inlineStr">
        <is>
          <t>High</t>
        </is>
      </c>
      <c r="E6" s="7" t="inlineStr">
        <is>
          <t>Audit training data demographics against target population. Identify and address representation gaps. Document known limitations in model card.</t>
        </is>
      </c>
      <c r="F6" s="7" t="n"/>
      <c r="G6" s="7" t="n"/>
      <c r="H6" s="7" t="n"/>
      <c r="I6" s="7" t="n"/>
      <c r="J6" s="7">
        <f>IF(F6="","Not Assessed",IF(F6="Yes","Low",IF(F6="Partial",IF(D6="High","Medium",IF(D6="Medium","Medium","Low")),IF(F6="No",IF(D6="High","High",IF(D6="Medium","Medium","Low")),"Not Assessed"))))</f>
        <v/>
      </c>
      <c r="K6" s="7">
        <f>IF(F6="",0,IF(F6="Yes",0,IF(F6="Partial",IF(D6="High",2,1),IF(F6="No",IF(D6="High",3,IF(D6="Medium",2,1)),0))))</f>
        <v/>
      </c>
      <c r="L6" s="7">
        <f>IF(F6="","Awaiting assessment response",IF(F6="Yes","Control in place - maintain and verify periodically",IF(F6="Partial","Gap identified - review Best Practice Guidance (Col E) and develop remediation plan within 90 days",IF(F6="No",IF(D6="High","CRITICAL GAP - Immediate action required. Escalate to governance committee. Implement Best Practice Guidance (Col E) within 30 days.","Gap identified - implement Best Practice Guidance (Col E) and document remediation plan"),"Invalid response - enter Yes, No, or Partial"))))</f>
        <v/>
      </c>
    </row>
    <row r="7">
      <c r="A7" s="7" t="inlineStr">
        <is>
          <t>FE-03</t>
        </is>
      </c>
      <c r="B7" s="7" t="inlineStr">
        <is>
          <t>Are bias detection and monitoring tools integrated into the ML pipeline?</t>
        </is>
      </c>
      <c r="C7" s="7" t="inlineStr">
        <is>
          <t>Bias can emerge or shift over time even if initial training was balanced. HIPAA Security Rule §164.308(a)(1)(ii)(A) risk analysis covers biased AI outputs affecting patient care; §164.308(a)(8) requires periodic evaluation. FDA AI/ML Action Plan (2021) requires bias monitoring as part of the SaMD total product lifecycle. WHO (2021) Principle: Ensuring inclusiveness and equity : continuous bias monitoring is required throughout the AI lifecycle.</t>
        </is>
      </c>
      <c r="D7" s="7" t="inlineStr">
        <is>
          <t>High</t>
        </is>
      </c>
      <c r="E7" s="7" t="inlineStr">
        <is>
          <t>Implement automated bias detection in training, validation, and production. Monitor fairness metrics continuously. Alert on metric degradation.</t>
        </is>
      </c>
      <c r="F7" s="7" t="n"/>
      <c r="G7" s="7" t="n"/>
      <c r="H7" s="7" t="n"/>
      <c r="I7" s="7" t="n"/>
      <c r="J7" s="7">
        <f>IF(F7="","Not Assessed",IF(F7="Yes","Low",IF(F7="Partial",IF(D7="High","Medium",IF(D7="Medium","Medium","Low")),IF(F7="No",IF(D7="High","High",IF(D7="Medium","Medium","Low")),"Not Assessed"))))</f>
        <v/>
      </c>
      <c r="K7" s="7">
        <f>IF(F7="",0,IF(F7="Yes",0,IF(F7="Partial",IF(D7="High",2,1),IF(F7="No",IF(D7="High",3,IF(D7="Medium",2,1)),0))))</f>
        <v/>
      </c>
      <c r="L7" s="7">
        <f>IF(F7="","Awaiting assessment response",IF(F7="Yes","Control in place - maintain and verify periodically",IF(F7="Partial","Gap identified - review Best Practice Guidance (Col E) and develop remediation plan within 90 days",IF(F7="No",IF(D7="High","CRITICAL GAP - Immediate action required. Escalate to governance committee. Implement Best Practice Guidance (Col E) within 30 days.","Gap identified - implement Best Practice Guidance (Col E) and document remediation plan"),"Invalid response - enter Yes, No, or Partial"))))</f>
        <v/>
      </c>
    </row>
    <row r="8">
      <c r="A8" s="7" t="inlineStr">
        <is>
          <t>FE-04</t>
        </is>
      </c>
      <c r="B8" s="7" t="inlineStr">
        <is>
          <t>Is there a process for handling identified bias that includes clinical review and remediation?</t>
        </is>
      </c>
      <c r="C8" s="7" t="inlineStr">
        <is>
          <t>Technical bias detection without a clinical remediation process means bias is identified but not resolved. HIPAA Security Rule §164.308(a)(1)(ii)(B) risk management and Privacy Rule §164.530(i) corrective action procedures apply. FDA 21 CFR Part 820 QMSR (ISO 13485 §8.5.2) requires corrective action process for product nonconformities including bias. WHO (2021) Principle: Ensuring inclusiveness and equity : a formal clinical remediation pathway is required to actually resolve identified bias.</t>
        </is>
      </c>
      <c r="D8" s="7" t="inlineStr">
        <is>
          <t>Medium</t>
        </is>
      </c>
      <c r="E8" s="7" t="inlineStr">
        <is>
          <t>Define bias remediation workflow: detection → clinical assessment → root cause analysis → remediation → revalidation. Track time-to-resolution.</t>
        </is>
      </c>
      <c r="F8" s="7" t="n"/>
      <c r="G8" s="7" t="n"/>
      <c r="H8" s="7" t="n"/>
      <c r="I8" s="7" t="n"/>
      <c r="J8" s="7">
        <f>IF(F8="","Not Assessed",IF(F8="Yes","Low",IF(F8="Partial",IF(D8="High","Medium",IF(D8="Medium","Medium","Low")),IF(F8="No",IF(D8="High","High",IF(D8="Medium","Medium","Low")),"Not Assessed"))))</f>
        <v/>
      </c>
      <c r="K8" s="7">
        <f>IF(F8="",0,IF(F8="Yes",0,IF(F8="Partial",IF(D8="High",2,1),IF(F8="No",IF(D8="High",3,IF(D8="Medium",2,1)),0))))</f>
        <v/>
      </c>
      <c r="L8" s="7">
        <f>IF(F8="","Awaiting assessment response",IF(F8="Yes","Control in place - maintain and verify periodically",IF(F8="Partial","Gap identified - review Best Practice Guidance (Col E) and develop remediation plan within 90 days",IF(F8="No",IF(D8="High","CRITICAL GAP - Immediate action required. Escalate to governance committee. Implement Best Practice Guidance (Col E) within 30 days.","Gap identified - implement Best Practice Guidance (Col E) and document remediation plan"),"Invalid response - enter Yes, No, or Partial"))))</f>
        <v/>
      </c>
    </row>
    <row r="9">
      <c r="A9" s="7" t="inlineStr">
        <is>
          <t>FE-05</t>
        </is>
      </c>
      <c r="B9" s="7" t="inlineStr">
        <is>
          <t>Has the system been evaluated for proxy discrimination (using correlated features that encode protected attributes)?</t>
        </is>
      </c>
      <c r="C9" s="7" t="inlineStr">
        <is>
          <t>Models can discriminate through proxy variables (zip code → race, insurance type → socioeconomic status) even without using protected attributes. HIPAA Privacy Rule §164.514(b) expert determination method requires evaluating proxy variables. FDA AI/ML Action Plan (2021) identifies proxy discrimination as a bias risk in SaMD. WHO (2021) Principle: Ensuring inclusiveness and equity : proxy discrimination can be as harmful as direct discrimination and must be tested for.</t>
        </is>
      </c>
      <c r="D9" s="7" t="inlineStr">
        <is>
          <t>High</t>
        </is>
      </c>
      <c r="E9" s="7" t="inlineStr">
        <is>
          <t>Conduct proxy analysis on input features. Test model outputs with and without suspected proxies. Use causal fairness methods where feasible.</t>
        </is>
      </c>
      <c r="F9" s="7" t="n"/>
      <c r="G9" s="7" t="n"/>
      <c r="H9" s="7" t="n"/>
      <c r="I9" s="7" t="n"/>
      <c r="J9" s="7">
        <f>IF(F9="","Not Assessed",IF(F9="Yes","Low",IF(F9="Partial",IF(D9="High","Medium",IF(D9="Medium","Medium","Low")),IF(F9="No",IF(D9="High","High",IF(D9="Medium","Medium","Low")),"Not Assessed"))))</f>
        <v/>
      </c>
      <c r="K9" s="7">
        <f>IF(F9="",0,IF(F9="Yes",0,IF(F9="Partial",IF(D9="High",2,1),IF(F9="No",IF(D9="High",3,IF(D9="Medium",2,1)),0))))</f>
        <v/>
      </c>
      <c r="L9" s="7">
        <f>IF(F9="","Awaiting assessment response",IF(F9="Yes","Control in place - maintain and verify periodically",IF(F9="Partial","Gap identified - review Best Practice Guidance (Col E) and develop remediation plan within 90 days",IF(F9="No",IF(D9="High","CRITICAL GAP - Immediate action required. Escalate to governance committee. Implement Best Practice Guidance (Col E) within 30 days.","Gap identified - implement Best Practice Guidance (Col E) and document remediation plan"),"Invalid response - enter Yes, No, or Partial"))))</f>
        <v/>
      </c>
    </row>
    <row r="10">
      <c r="A10" s="7" t="inlineStr">
        <is>
          <t>FE-06</t>
        </is>
      </c>
      <c r="B10" s="7" t="inlineStr">
        <is>
          <t>Are AI outputs audited for equitable clinical recommendations across patient populations?</t>
        </is>
      </c>
      <c r="C10" s="7" t="inlineStr">
        <is>
          <t>Even with balanced inputs, model architectures can produce systematically different recommendations for different groups. HIPAA Privacy Rule §164.530(i) requires policies for equitable use across all patient populations. FDA SaMD Clinical Evaluation (2017) requires output performance demonstrated across subgroups. WHO (2021) Principle: Ensuring inclusiveness and equity : systematic audits of AI recommendation equity are a concrete equity practice.</t>
        </is>
      </c>
      <c r="D10" s="7" t="inlineStr">
        <is>
          <t>High</t>
        </is>
      </c>
      <c r="E10" s="7" t="inlineStr">
        <is>
          <t>Audit recommendation patterns by demographic group. Compare AI recommendations against standard-of-care guidelines. Investigate systematic differences.</t>
        </is>
      </c>
      <c r="F10" s="7" t="n"/>
      <c r="G10" s="7" t="n"/>
      <c r="H10" s="7" t="n"/>
      <c r="I10" s="7" t="n"/>
      <c r="J10" s="7">
        <f>IF(F10="","Not Assessed",IF(F10="Yes","Low",IF(F10="Partial",IF(D10="High","Medium",IF(D10="Medium","Medium","Low")),IF(F10="No",IF(D10="High","High",IF(D10="Medium","Medium","Low")),"Not Assessed"))))</f>
        <v/>
      </c>
      <c r="K10" s="7">
        <f>IF(F10="",0,IF(F10="Yes",0,IF(F10="Partial",IF(D10="High",2,1),IF(F10="No",IF(D10="High",3,IF(D10="Medium",2,1)),0))))</f>
        <v/>
      </c>
      <c r="L10" s="7">
        <f>IF(F10="","Awaiting assessment response",IF(F10="Yes","Control in place - maintain and verify periodically",IF(F10="Partial","Gap identified - review Best Practice Guidance (Col E) and develop remediation plan within 90 days",IF(F10="No",IF(D10="High","CRITICAL GAP - Immediate action required. Escalate to governance committee. Implement Best Practice Guidance (Col E) within 30 days.","Gap identified - implement Best Practice Guidance (Col E) and document remediation plan"),"Invalid response - enter Yes, No, or Partial"))))</f>
        <v/>
      </c>
    </row>
    <row r="11">
      <c r="A11" s="7" t="inlineStr">
        <is>
          <t>FE-07</t>
        </is>
      </c>
      <c r="B11" s="7" t="inlineStr">
        <is>
          <t>Is the AI system accessible to patients with disabilities (visual, hearing, cognitive, motor impairments)?</t>
        </is>
      </c>
      <c r="C11" s="7" t="inlineStr">
        <is>
          <t>Inaccessible AI-powered interfaces exclude patients with disabilities from benefits of AI-assisted care. HIPAA covered entities must comply with ADA and Section 504 Rehabilitation Act accessibility requirements; Security Rule §164.306(a)(1) requires availability of systems to authorized users. FDA Human Factors guidance requires interfaces usable by the intended population including those with disabilities. WHO (2021) Principle: Ensuring inclusiveness and equity : AI that excludes patients with disabilities perpetuates healthcare inequality.</t>
        </is>
      </c>
      <c r="D11" s="7" t="inlineStr">
        <is>
          <t>Medium</t>
        </is>
      </c>
      <c r="E11" s="7" t="inlineStr">
        <is>
          <t>Ensure AI interfaces meet WCAG 2.1 AA standards. Test with assistive technologies. Provide alternative interaction modalities.</t>
        </is>
      </c>
      <c r="F11" s="7" t="n"/>
      <c r="G11" s="7" t="n"/>
      <c r="H11" s="7" t="n"/>
      <c r="I11" s="7" t="n"/>
      <c r="J11" s="7">
        <f>IF(F11="","Not Assessed",IF(F11="Yes","Low",IF(F11="Partial",IF(D11="High","Medium",IF(D11="Medium","Medium","Low")),IF(F11="No",IF(D11="High","High",IF(D11="Medium","Medium","Low")),"Not Assessed"))))</f>
        <v/>
      </c>
      <c r="K11" s="7">
        <f>IF(F11="",0,IF(F11="Yes",0,IF(F11="Partial",IF(D11="High",2,1),IF(F11="No",IF(D11="High",3,IF(D11="Medium",2,1)),0))))</f>
        <v/>
      </c>
      <c r="L11" s="7">
        <f>IF(F11="","Awaiting assessment response",IF(F11="Yes","Control in place - maintain and verify periodically",IF(F11="Partial","Gap identified - review Best Practice Guidance (Col E) and develop remediation plan within 90 days",IF(F11="No",IF(D11="High","CRITICAL GAP - Immediate action required. Escalate to governance committee. Implement Best Practice Guidance (Col E) within 30 days.","Gap identified - implement Best Practice Guidance (Col E) and document remediation plan"),"Invalid response - enter Yes, No, or Partial"))))</f>
        <v/>
      </c>
    </row>
    <row r="12">
      <c r="A12" s="7" t="inlineStr">
        <is>
          <t>FE-08</t>
        </is>
      </c>
      <c r="B12" s="7" t="inlineStr">
        <is>
          <t>Does the AI system account for language diversity in the patient population?</t>
        </is>
      </c>
      <c r="C12" s="7" t="inlineStr">
        <is>
          <t>English-only AI systems exclude non-English-speaking patients. HIPAA covered entities must comply with Title VI of the Civil Rights Act for patients with Limited English Proficiency. FDA Human Factors guidance requires multilingual user populations in intended use analysis. WHO (2021) Principle: Ensuring inclusiveness and equity : language is a health equity issue; AI that performs poorly for non-English speakers widens existing disparities.</t>
        </is>
      </c>
      <c r="D12" s="7" t="inlineStr">
        <is>
          <t>Medium</t>
        </is>
      </c>
      <c r="E12" s="7" t="inlineStr">
        <is>
          <t>Evaluate model performance across languages present in patient population. Provide multilingual support where clinically significant. Test translation quality.</t>
        </is>
      </c>
      <c r="F12" s="7" t="n"/>
      <c r="G12" s="7" t="n"/>
      <c r="H12" s="7" t="n"/>
      <c r="I12" s="7" t="n"/>
      <c r="J12" s="7">
        <f>IF(F12="","Not Assessed",IF(F12="Yes","Low",IF(F12="Partial",IF(D12="High","Medium",IF(D12="Medium","Medium","Low")),IF(F12="No",IF(D12="High","High",IF(D12="Medium","Medium","Low")),"Not Assessed"))))</f>
        <v/>
      </c>
      <c r="K12" s="7">
        <f>IF(F12="",0,IF(F12="Yes",0,IF(F12="Partial",IF(D12="High",2,1),IF(F12="No",IF(D12="High",3,IF(D12="Medium",2,1)),0))))</f>
        <v/>
      </c>
      <c r="L12" s="7">
        <f>IF(F12="","Awaiting assessment response",IF(F12="Yes","Control in place - maintain and verify periodically",IF(F12="Partial","Gap identified - review Best Practice Guidance (Col E) and develop remediation plan within 90 days",IF(F12="No",IF(D12="High","CRITICAL GAP - Immediate action required. Escalate to governance committee. Implement Best Practice Guidance (Col E) within 30 days.","Gap identified - implement Best Practice Guidance (Col E) and document remediation plan"),"Invalid response - enter Yes, No, or Partial"))))</f>
        <v/>
      </c>
    </row>
    <row r="13">
      <c r="A13" s="7" t="inlineStr">
        <is>
          <t>FE-09</t>
        </is>
      </c>
      <c r="B13" s="7" t="inlineStr">
        <is>
          <t>Is there a process for patients or clinicians to report suspected bias in AI outputs?</t>
        </is>
      </c>
      <c r="C13" s="7" t="inlineStr">
        <is>
          <t>Without reporting channels, bias impacts go undetected by governance structures. HIPAA Privacy Rule §164.530(e) requires complaint processes; Security Rule §164.308(a)(6)(i) requires security incident procedures. FDA 21 CFR Part 803 (MDR) provides the mechanism for reporting SaMD performance disparities. WHO (2021) Principle: Ensuring inclusiveness and equity : patients and clinicians must have accessible mechanisms to report suspected bias in AI outputs.</t>
        </is>
      </c>
      <c r="D13" s="7" t="inlineStr">
        <is>
          <t>Medium</t>
        </is>
      </c>
      <c r="E13" s="7" t="inlineStr">
        <is>
          <t>Establish accessible bias reporting mechanism. Investigate all reports. Feed findings into bias monitoring and remediation processes.</t>
        </is>
      </c>
      <c r="F13" s="7" t="n"/>
      <c r="G13" s="7" t="n"/>
      <c r="H13" s="7" t="n"/>
      <c r="I13" s="7" t="n"/>
      <c r="J13" s="7">
        <f>IF(F13="","Not Assessed",IF(F13="Yes","Low",IF(F13="Partial",IF(D13="High","Medium",IF(D13="Medium","Medium","Low")),IF(F13="No",IF(D13="High","High",IF(D13="Medium","Medium","Low")),"Not Assessed"))))</f>
        <v/>
      </c>
      <c r="K13" s="7">
        <f>IF(F13="",0,IF(F13="Yes",0,IF(F13="Partial",IF(D13="High",2,1),IF(F13="No",IF(D13="High",3,IF(D13="Medium",2,1)),0))))</f>
        <v/>
      </c>
      <c r="L13" s="7">
        <f>IF(F13="","Awaiting assessment response",IF(F13="Yes","Control in place - maintain and verify periodically",IF(F13="Partial","Gap identified - review Best Practice Guidance (Col E) and develop remediation plan within 90 days",IF(F13="No",IF(D13="High","CRITICAL GAP - Immediate action required. Escalate to governance committee. Implement Best Practice Guidance (Col E) within 30 days.","Gap identified - implement Best Practice Guidance (Col E) and document remediation plan"),"Invalid response - enter Yes, No, or Partial"))))</f>
        <v/>
      </c>
    </row>
    <row r="14">
      <c r="A14" s="7" t="inlineStr">
        <is>
          <t>FE-10</t>
        </is>
      </c>
      <c r="B14" s="7" t="inlineStr">
        <is>
          <t>Has an equity impact assessment been conducted before deploying the AI system?</t>
        </is>
      </c>
      <c r="C14" s="7" t="inlineStr">
        <is>
          <t>Deployment without equity assessment may introduce or amplify disparities in underserved communities. HIPAA Security Rule §164.308(a)(1)(ii)(A) requires risk analysis before deployment. FDA SaMD pre-market submission requires equity addressed in intended use and risk characterization; FDA AI/ML Action Plan (2021) supports pre-deployment equity assessment. WHO (2021) Principle: Ensuring inclusiveness and equity : equity impact assessment before deployment is a prerequisite for responsible AI; it must involve community representatives.</t>
        </is>
      </c>
      <c r="D14" s="7" t="inlineStr">
        <is>
          <t>Medium</t>
        </is>
      </c>
      <c r="E14" s="7" t="inlineStr">
        <is>
          <t>Conduct equity impact assessment during design phase. Engage community representatives. Document potential differential impacts and mitigations.</t>
        </is>
      </c>
      <c r="F14" s="7" t="n"/>
      <c r="G14" s="7" t="n"/>
      <c r="H14" s="7" t="n"/>
      <c r="I14" s="7" t="n"/>
      <c r="J14" s="7">
        <f>IF(F14="","Not Assessed",IF(F14="Yes","Low",IF(F14="Partial",IF(D14="High","Medium",IF(D14="Medium","Medium","Low")),IF(F14="No",IF(D14="High","High",IF(D14="Medium","Medium","Low")),"Not Assessed"))))</f>
        <v/>
      </c>
      <c r="K14" s="7">
        <f>IF(F14="",0,IF(F14="Yes",0,IF(F14="Partial",IF(D14="High",2,1),IF(F14="No",IF(D14="High",3,IF(D14="Medium",2,1)),0))))</f>
        <v/>
      </c>
      <c r="L14" s="7">
        <f>IF(F14="","Awaiting assessment response",IF(F14="Yes","Control in place - maintain and verify periodically",IF(F14="Partial","Gap identified - review Best Practice Guidance (Col E) and develop remediation plan within 90 days",IF(F14="No",IF(D14="High","CRITICAL GAP - Immediate action required. Escalate to governance committee. Implement Best Practice Guidance (Col E) within 30 days.","Gap identified - implement Best Practice Guidance (Col E) and document remediation plan"),"Invalid response - enter Yes, No, or Partial"))))</f>
        <v/>
      </c>
    </row>
    <row r="15">
      <c r="A15" s="7" t="inlineStr">
        <is>
          <t>FE-11</t>
        </is>
      </c>
      <c r="B15" s="7" t="inlineStr">
        <is>
          <t>Are fairness metrics defined and agreed upon with clinical stakeholders (e.g., equalized odds, demographic parity, calibration)?</t>
        </is>
      </c>
      <c r="C15" s="7" t="inlineStr">
        <is>
          <t>Different fairness definitions can conflict. Without explicit metric selection with clinical stakeholders, teams may optimize for the wrong outcome. HIPAA Privacy Rule §164.530(i) requires policies appropriate for the patient population. FDA SaMD Clinical Evaluation (2017) requires performance metrics defined with clinical experts. WHO (2021) Principle: Ensuring inclusiveness and equity : fairness metric selection must be made through inclusive stakeholder engagement, not by technical teams alone.</t>
        </is>
      </c>
      <c r="D15" s="7" t="inlineStr">
        <is>
          <t>Medium</t>
        </is>
      </c>
      <c r="E15" s="7" t="inlineStr">
        <is>
          <t>Engage clinical and ethics stakeholders to select appropriate fairness metrics for each use case. Document rationale for metric selection.</t>
        </is>
      </c>
      <c r="F15" s="7" t="n"/>
      <c r="G15" s="7" t="n"/>
      <c r="H15" s="7" t="n"/>
      <c r="I15" s="7" t="n"/>
      <c r="J15" s="7">
        <f>IF(F15="","Not Assessed",IF(F15="Yes","Low",IF(F15="Partial",IF(D15="High","Medium",IF(D15="Medium","Medium","Low")),IF(F15="No",IF(D15="High","High",IF(D15="Medium","Medium","Low")),"Not Assessed"))))</f>
        <v/>
      </c>
      <c r="K15" s="7">
        <f>IF(F15="",0,IF(F15="Yes",0,IF(F15="Partial",IF(D15="High",2,1),IF(F15="No",IF(D15="High",3,IF(D15="Medium",2,1)),0))))</f>
        <v/>
      </c>
      <c r="L15" s="7">
        <f>IF(F15="","Awaiting assessment response",IF(F15="Yes","Control in place - maintain and verify periodically",IF(F15="Partial","Gap identified - review Best Practice Guidance (Col E) and develop remediation plan within 90 days",IF(F15="No",IF(D15="High","CRITICAL GAP - Immediate action required. Escalate to governance committee. Implement Best Practice Guidance (Col E) within 30 days.","Gap identified - implement Best Practice Guidance (Col E) and document remediation plan"),"Invalid response - enter Yes, No, or Partial"))))</f>
        <v/>
      </c>
    </row>
    <row r="16">
      <c r="A16" s="7" t="inlineStr">
        <is>
          <t>FE-12</t>
        </is>
      </c>
      <c r="B16" s="7" t="inlineStr">
        <is>
          <t>Is there ongoing monitoring for emergent bias as the patient population or clinical practices change?</t>
        </is>
      </c>
      <c r="C16" s="7" t="inlineStr">
        <is>
          <t>Bias is not a one-time problem; population shifts and changing clinical practices can introduce new disparities. HIPAA Security Rule §164.308(a)(8) requires periodic evaluation reflecting real-world changes. FDA AI/ML Action Plan (2021) requires post-market monitoring for bias drift under the SaMD TPLC. WHO (2021) Principle: Ensuring inclusiveness and equity : re-assessment when populations or clinical practices change is an ongoing equity requirement.</t>
        </is>
      </c>
      <c r="D16" s="7" t="inlineStr">
        <is>
          <t>High</t>
        </is>
      </c>
      <c r="E16" s="7" t="inlineStr">
        <is>
          <t>Implement continuous fairness monitoring. Rerun bias assessments after significant population changes. Define triggers for bias review.</t>
        </is>
      </c>
      <c r="F16" s="7" t="n"/>
      <c r="G16" s="7" t="n"/>
      <c r="H16" s="7" t="n"/>
      <c r="I16" s="7" t="n"/>
      <c r="J16" s="7">
        <f>IF(F16="","Not Assessed",IF(F16="Yes","Low",IF(F16="Partial",IF(D16="High","Medium",IF(D16="Medium","Medium","Low")),IF(F16="No",IF(D16="High","High",IF(D16="Medium","Medium","Low")),"Not Assessed"))))</f>
        <v/>
      </c>
      <c r="K16" s="7">
        <f>IF(F16="",0,IF(F16="Yes",0,IF(F16="Partial",IF(D16="High",2,1),IF(F16="No",IF(D16="High",3,IF(D16="Medium",2,1)),0))))</f>
        <v/>
      </c>
      <c r="L16" s="7">
        <f>IF(F16="","Awaiting assessment response",IF(F16="Yes","Control in place - maintain and verify periodically",IF(F16="Partial","Gap identified - review Best Practice Guidance (Col E) and develop remediation plan within 90 days",IF(F16="No",IF(D16="High","CRITICAL GAP - Immediate action required. Escalate to governance committee. Implement Best Practice Guidance (Col E) within 30 days.","Gap identified - implement Best Practice Guidance (Col E) and document remediation plan"),"Invalid response - enter Yes, No, or Partial"))))</f>
        <v/>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46"/>
  <sheetViews>
    <sheetView workbookViewId="0">
      <selection activeCell="A1" sqref="A1"/>
    </sheetView>
  </sheetViews>
  <sheetFormatPr baseColWidth="8" defaultRowHeight="15"/>
  <sheetData>
    <row r="1">
      <c r="A1" s="5" t="inlineStr">
        <is>
          <t>HAIIS Risk Worksheet Scoring Guide</t>
        </is>
      </c>
      <c r="B1" s="5" t="n"/>
      <c r="C1" s="5" t="n"/>
      <c r="D1" s="5" t="n"/>
      <c r="E1" s="5" t="n"/>
    </row>
    <row r="2"/>
    <row r="3">
      <c r="A3" s="8" t="inlineStr">
        <is>
          <t>How to Use This Worksheet</t>
        </is>
      </c>
      <c r="B3" s="8" t="n"/>
      <c r="C3" s="8" t="n"/>
      <c r="D3" s="8" t="n"/>
      <c r="E3" s="8" t="n"/>
    </row>
    <row r="4">
      <c r="A4" s="4" t="inlineStr">
        <is>
          <t>1. Review each question in the Risk Assessment tab with your cross-functional team (clinical, technical, compliance, security).</t>
        </is>
      </c>
      <c r="B4" s="4" t="n"/>
      <c r="C4" s="4" t="n"/>
      <c r="D4" s="4" t="n"/>
      <c r="E4" s="4" t="n"/>
    </row>
    <row r="5">
      <c r="A5" s="4" t="inlineStr">
        <is>
          <t>2. For each question, record your answer in the 'Your Answer' column: Yes (fully addressed), No (not addressed), or Partial (partially addressed).</t>
        </is>
      </c>
      <c r="B5" s="4" t="n"/>
      <c r="C5" s="4" t="n"/>
      <c r="D5" s="4" t="n"/>
      <c r="E5" s="4" t="n"/>
    </row>
    <row r="6">
      <c r="A6" s="4" t="inlineStr">
        <is>
          <t>3. Assess the risk level based on the combination of the inherent risk and your current implementation state.</t>
        </is>
      </c>
      <c r="B6" s="4" t="n"/>
      <c r="C6" s="4" t="n"/>
      <c r="D6" s="4" t="n"/>
      <c r="E6" s="4" t="n"/>
    </row>
    <row r="7">
      <c r="A7" s="4" t="inlineStr">
        <is>
          <t>4. Document evidence of controls in the 'Notes / Evidence' column.</t>
        </is>
      </c>
      <c r="B7" s="4" t="n"/>
      <c r="C7" s="4" t="n"/>
      <c r="D7" s="4" t="n"/>
      <c r="E7" s="4" t="n"/>
    </row>
    <row r="8">
      <c r="A8" s="4" t="inlineStr">
        <is>
          <t>5. For any gaps, document a remediation plan with owner and target date.</t>
        </is>
      </c>
      <c r="B8" s="4" t="n"/>
      <c r="C8" s="4" t="n"/>
      <c r="D8" s="4" t="n"/>
      <c r="E8" s="4" t="n"/>
    </row>
    <row r="9">
      <c r="A9" s="4" t="n"/>
      <c r="B9" s="4" t="n"/>
      <c r="C9" s="4" t="n"/>
      <c r="D9" s="4" t="n"/>
      <c r="E9" s="4" t="n"/>
    </row>
    <row r="10">
      <c r="A10" s="9" t="inlineStr">
        <is>
          <t>Risk Level Definitions</t>
        </is>
      </c>
      <c r="B10" s="9" t="n"/>
      <c r="C10" s="9" t="n"/>
      <c r="D10" s="9" t="n"/>
      <c r="E10" s="9" t="n"/>
    </row>
    <row r="11">
      <c r="A11" s="6" t="inlineStr">
        <is>
          <t>Risk Level</t>
        </is>
      </c>
      <c r="B11" s="6" t="inlineStr">
        <is>
          <t>Definition</t>
        </is>
      </c>
      <c r="C11" s="6" t="inlineStr">
        <is>
          <t>Action Required</t>
        </is>
      </c>
      <c r="D11" s="4" t="n"/>
      <c r="E11" s="4" t="n"/>
    </row>
    <row r="12">
      <c r="A12" s="4" t="inlineStr">
        <is>
          <t>High</t>
        </is>
      </c>
      <c r="B12" s="4" t="inlineStr">
        <is>
          <t>Significant gap that could lead to patient harm, regulatory violation, or major operational disruption. Requires immediate attention.</t>
        </is>
      </c>
      <c r="C12" s="4" t="inlineStr">
        <is>
          <t>Remediate within 30 days. Escalate to governance committee.</t>
        </is>
      </c>
      <c r="D12" s="4" t="n"/>
      <c r="E12" s="4" t="n"/>
    </row>
    <row r="13">
      <c r="A13" s="4" t="inlineStr">
        <is>
          <t>Medium</t>
        </is>
      </c>
      <c r="B13" s="4" t="inlineStr">
        <is>
          <t>Notable gap that increases organizational risk but has mitigating factors or lower likelihood of immediate impact.</t>
        </is>
      </c>
      <c r="C13" s="4" t="inlineStr">
        <is>
          <t>Remediate within 90 days. Track in risk register.</t>
        </is>
      </c>
      <c r="D13" s="4" t="n"/>
      <c r="E13" s="4" t="n"/>
    </row>
    <row r="14">
      <c r="A14" s="4" t="inlineStr">
        <is>
          <t>Low</t>
        </is>
      </c>
      <c r="B14" s="4" t="inlineStr">
        <is>
          <t>Minor gap or area for improvement that does not pose immediate risk but should be addressed for maturity.</t>
        </is>
      </c>
      <c r="C14" s="4" t="inlineStr">
        <is>
          <t>Address within 6 months as part of continuous improvement.</t>
        </is>
      </c>
      <c r="D14" s="4" t="n"/>
      <c r="E14" s="4" t="n"/>
    </row>
    <row r="15">
      <c r="A15" s="4" t="n"/>
      <c r="B15" s="4" t="n"/>
      <c r="C15" s="4" t="n"/>
      <c r="D15" s="4" t="n"/>
      <c r="E15" s="4" t="n"/>
    </row>
    <row r="16">
      <c r="A16" s="9" t="inlineStr">
        <is>
          <t>Answer Definitions</t>
        </is>
      </c>
      <c r="B16" s="9" t="n"/>
      <c r="C16" s="9" t="n"/>
      <c r="D16" s="9" t="n"/>
      <c r="E16" s="9" t="n"/>
    </row>
    <row r="17">
      <c r="A17" s="6" t="inlineStr">
        <is>
          <t>Answer</t>
        </is>
      </c>
      <c r="B17" s="6" t="inlineStr">
        <is>
          <t>Definition</t>
        </is>
      </c>
      <c r="C17" s="4" t="n"/>
      <c r="D17" s="4" t="n"/>
      <c r="E17" s="4" t="n"/>
    </row>
    <row r="18">
      <c r="A18" s="4" t="inlineStr">
        <is>
          <t>Yes</t>
        </is>
      </c>
      <c r="B18" s="4" t="inlineStr">
        <is>
          <t>Control is fully implemented, documented, tested, and operating effectively.</t>
        </is>
      </c>
      <c r="C18" s="4" t="n"/>
      <c r="D18" s="4" t="n"/>
      <c r="E18" s="4" t="n"/>
    </row>
    <row r="19">
      <c r="A19" s="4" t="inlineStr">
        <is>
          <t>Partial</t>
        </is>
      </c>
      <c r="B19" s="4" t="inlineStr">
        <is>
          <t>Control is partially implemented, not fully documented, or not consistently applied. Some risk remains.</t>
        </is>
      </c>
      <c r="C19" s="4" t="n"/>
      <c r="D19" s="4" t="n"/>
      <c r="E19" s="4" t="n"/>
    </row>
    <row r="20">
      <c r="A20" s="4" t="inlineStr">
        <is>
          <t>No</t>
        </is>
      </c>
      <c r="B20" s="4" t="inlineStr">
        <is>
          <t>Control is not implemented. Full inherent risk is present.</t>
        </is>
      </c>
      <c r="C20" s="4" t="n"/>
      <c r="D20" s="4" t="n"/>
      <c r="E20" s="4" t="n"/>
    </row>
    <row r="21">
      <c r="A21" s="4" t="n"/>
      <c r="B21" s="4" t="n"/>
      <c r="C21" s="4" t="n"/>
      <c r="D21" s="4" t="n"/>
      <c r="E21" s="4" t="n"/>
    </row>
    <row r="22">
      <c r="A22" s="9" t="inlineStr">
        <is>
          <t>Scoring Summary (complete after assessment)</t>
        </is>
      </c>
      <c r="B22" s="9" t="n"/>
      <c r="C22" s="9" t="n"/>
      <c r="D22" s="9" t="n"/>
      <c r="E22" s="9" t="n"/>
    </row>
    <row r="23">
      <c r="A23" s="4" t="n"/>
      <c r="B23" s="4" t="inlineStr">
        <is>
          <t>High Risk Items</t>
        </is>
      </c>
      <c r="C23" s="4" t="inlineStr">
        <is>
          <t>Medium Risk Items</t>
        </is>
      </c>
      <c r="D23" s="4" t="inlineStr">
        <is>
          <t>Low Risk Items</t>
        </is>
      </c>
      <c r="E23" s="4" t="inlineStr">
        <is>
          <t>Total Questions</t>
        </is>
      </c>
    </row>
    <row r="24">
      <c r="A24" s="4" t="inlineStr">
        <is>
          <t>Count</t>
        </is>
      </c>
      <c r="B24" s="4" t="n"/>
      <c r="C24" s="4" t="n"/>
      <c r="D24" s="4" t="n"/>
      <c r="E24" s="4" t="inlineStr">
        <is>
          <t>12</t>
        </is>
      </c>
    </row>
    <row r="25">
      <c r="A25" s="4" t="n"/>
      <c r="B25" s="4" t="n"/>
      <c r="C25" s="4" t="n"/>
      <c r="D25" s="4" t="n"/>
      <c r="E25" s="4" t="n"/>
    </row>
    <row r="26">
      <c r="A26" s="4" t="inlineStr">
        <is>
          <t>Overall Risk Posture</t>
        </is>
      </c>
      <c r="B26" s="4" t="n"/>
      <c r="C26" s="4" t="n"/>
      <c r="D26" s="4" t="n"/>
      <c r="E26" s="4" t="n"/>
    </row>
    <row r="27">
      <c r="A27" s="4" t="inlineStr">
        <is>
          <t>High Risk Items &gt; 3</t>
        </is>
      </c>
      <c r="B27" s="4" t="inlineStr">
        <is>
          <t>CRITICAL - Immediate remediation program required</t>
        </is>
      </c>
      <c r="C27" s="4" t="n"/>
      <c r="D27" s="4" t="n"/>
      <c r="E27" s="4" t="n"/>
    </row>
    <row r="28">
      <c r="A28" s="4" t="inlineStr">
        <is>
          <t>High Risk Items 1-3</t>
        </is>
      </c>
      <c r="B28" s="4" t="inlineStr">
        <is>
          <t>ELEVATED - Prioritized remediation with governance oversight</t>
        </is>
      </c>
      <c r="C28" s="4" t="n"/>
      <c r="D28" s="4" t="n"/>
      <c r="E28" s="4" t="n"/>
    </row>
    <row r="29">
      <c r="A29" s="4" t="inlineStr">
        <is>
          <t>High Risk Items = 0, Medium &gt; 4</t>
        </is>
      </c>
      <c r="B29" s="4" t="inlineStr">
        <is>
          <t>MODERATE - Structured improvement plan recommended</t>
        </is>
      </c>
      <c r="C29" s="4" t="n"/>
      <c r="D29" s="4" t="n"/>
      <c r="E29" s="4" t="n"/>
    </row>
    <row r="30">
      <c r="A30" s="4" t="inlineStr">
        <is>
          <t>High Risk Items = 0, Medium 1-4</t>
        </is>
      </c>
      <c r="B30" s="4" t="inlineStr">
        <is>
          <t>ACCEPTABLE - Monitor and improve per schedule</t>
        </is>
      </c>
      <c r="C30" s="4" t="n"/>
      <c r="D30" s="4" t="n"/>
      <c r="E30" s="4" t="n"/>
    </row>
    <row r="31">
      <c r="A31" s="4" t="inlineStr">
        <is>
          <t>High Risk Items = 0, Medium = 0</t>
        </is>
      </c>
      <c r="B31" s="4" t="inlineStr">
        <is>
          <t>STRONG - Maintain and continuously improve</t>
        </is>
      </c>
      <c r="C31" s="4" t="n"/>
      <c r="D31" s="4" t="n"/>
      <c r="E31" s="4" t="n"/>
    </row>
    <row r="32">
      <c r="A32" s="4" t="n"/>
      <c r="B32" s="4" t="n"/>
      <c r="C32" s="4" t="n"/>
      <c r="D32" s="4" t="n"/>
      <c r="E32" s="4" t="n"/>
    </row>
    <row r="33">
      <c r="A33" s="9" t="inlineStr">
        <is>
          <t>Regulatory Context</t>
        </is>
      </c>
      <c r="B33" s="9" t="n"/>
      <c r="C33" s="9" t="n"/>
      <c r="D33" s="9" t="n"/>
      <c r="E33" s="9" t="n"/>
    </row>
    <row r="34">
      <c r="A34" s="4" t="inlineStr">
        <is>
          <t>This worksheet is designed to be cloud-agnostic and vendor-neutral. It aligns with:</t>
        </is>
      </c>
      <c r="B34" s="4" t="n"/>
      <c r="C34" s="4" t="n"/>
      <c r="D34" s="4" t="n"/>
      <c r="E34" s="4" t="n"/>
    </row>
    <row r="35">
      <c r="A35" s="4" t="inlineStr">
        <is>
          <t>- NIST AI Risk Management Framework (AI RMF 1.0) - Govern, Map, Measure, Manage functions</t>
        </is>
      </c>
      <c r="B35" s="4" t="n"/>
      <c r="C35" s="4" t="n"/>
      <c r="D35" s="4" t="n"/>
      <c r="E35" s="4" t="n"/>
    </row>
    <row r="36">
      <c r="A36" s="4" t="inlineStr">
        <is>
          <t>- HIPAA Security Rule and Privacy Rule requirements</t>
        </is>
      </c>
      <c r="B36" s="4" t="n"/>
      <c r="C36" s="4" t="n"/>
      <c r="D36" s="4" t="n"/>
      <c r="E36" s="4" t="n"/>
    </row>
    <row r="37">
      <c r="A37" s="4" t="inlineStr">
        <is>
          <t>- FDA Software as a Medical Device (SaMD) guidance</t>
        </is>
      </c>
      <c r="B37" s="4" t="n"/>
      <c r="C37" s="4" t="n"/>
      <c r="D37" s="4" t="n"/>
      <c r="E37" s="4" t="n"/>
    </row>
    <row r="38">
      <c r="A38" s="4" t="inlineStr">
        <is>
          <t>- EU AI Act risk classification (where applicable to international organizations)</t>
        </is>
      </c>
      <c r="B38" s="4" t="n"/>
      <c r="C38" s="4" t="n"/>
      <c r="D38" s="4" t="n"/>
      <c r="E38" s="4" t="n"/>
    </row>
    <row r="39">
      <c r="A39" s="4" t="inlineStr">
        <is>
          <t>- WHO Ethics &amp; Governance of AI for Health guidelines</t>
        </is>
      </c>
      <c r="B39" s="4" t="n"/>
      <c r="C39" s="4" t="n"/>
      <c r="D39" s="4" t="n"/>
      <c r="E39" s="4" t="n"/>
    </row>
    <row r="40">
      <c r="A40" s="4" t="inlineStr">
        <is>
          <t>- OECD AI Principles</t>
        </is>
      </c>
      <c r="B40" s="4" t="n"/>
      <c r="C40" s="4" t="n"/>
      <c r="D40" s="4" t="n"/>
      <c r="E40" s="4" t="n"/>
    </row>
    <row r="41">
      <c r="A41" s="4" t="n"/>
      <c r="B41" s="4" t="n"/>
      <c r="C41" s="4" t="n"/>
      <c r="D41" s="4" t="n"/>
      <c r="E41" s="4" t="n"/>
    </row>
    <row r="42">
      <c r="A42" s="9" t="inlineStr">
        <is>
          <t>Review Cadence</t>
        </is>
      </c>
      <c r="B42" s="9" t="n"/>
      <c r="C42" s="9" t="n"/>
      <c r="D42" s="9" t="n"/>
      <c r="E42" s="9" t="n"/>
    </row>
    <row r="43">
      <c r="A43" s="4" t="inlineStr">
        <is>
          <t>- Initial assessment: Before first deployment of any AI system</t>
        </is>
      </c>
      <c r="B43" s="4" t="n"/>
      <c r="C43" s="4" t="n"/>
      <c r="D43" s="4" t="n"/>
      <c r="E43" s="4" t="n"/>
    </row>
    <row r="44">
      <c r="A44" s="4" t="inlineStr">
        <is>
          <t>- Quarterly review: For High and Medium risk items under remediation</t>
        </is>
      </c>
      <c r="B44" s="4" t="n"/>
      <c r="C44" s="4" t="n"/>
      <c r="D44" s="4" t="n"/>
      <c r="E44" s="4" t="n"/>
    </row>
    <row r="45">
      <c r="A45" s="4" t="inlineStr">
        <is>
          <t>- Annual reassessment: Full worksheet review with updated evidence</t>
        </is>
      </c>
      <c r="B45" s="4" t="n"/>
      <c r="C45" s="4" t="n"/>
      <c r="D45" s="4" t="n"/>
      <c r="E45" s="4" t="n"/>
    </row>
    <row r="46">
      <c r="A46" s="4" t="inlineStr">
        <is>
          <t>- Triggered review: After any significant AI system change, incident, or regulatory update</t>
        </is>
      </c>
      <c r="B46" s="4" t="n"/>
      <c r="C46" s="4" t="n"/>
      <c r="D46" s="4" t="n"/>
      <c r="E46" s="4" t="n"/>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I18"/>
  <sheetViews>
    <sheetView workbookViewId="0">
      <selection activeCell="A1" sqref="A1"/>
    </sheetView>
  </sheetViews>
  <sheetFormatPr baseColWidth="8" defaultRowHeight="15"/>
  <sheetData>
    <row r="1">
      <c r="A1" s="5" t="inlineStr">
        <is>
          <t>NIST AI RMF 1.0 Crosswalk for Fairness &amp; Equity</t>
        </is>
      </c>
      <c r="B1" s="5" t="n"/>
      <c r="C1" s="5" t="n"/>
      <c r="D1" s="5" t="n"/>
      <c r="E1" s="5" t="n"/>
      <c r="F1" s="5" t="n"/>
    </row>
    <row r="2"/>
    <row r="3">
      <c r="A3" t="inlineStr">
        <is>
          <t>This sheet maps each question in this worksheet to the relevant NIST AI RMF 1.0 subcategories.</t>
        </is>
      </c>
    </row>
    <row r="4">
      <c r="A4" t="inlineStr">
        <is>
          <t>Reference: NIST AI 100-1 (AI RMF 1.0), January 2023 : https://doi.org/10.6028/NIST.AI.100-1</t>
        </is>
      </c>
    </row>
    <row r="5"/>
    <row r="6">
      <c r="A6" s="6" t="inlineStr">
        <is>
          <t>Question ID</t>
        </is>
      </c>
      <c r="B6" s="6" t="inlineStr">
        <is>
          <t>Question Summary</t>
        </is>
      </c>
      <c r="C6" s="6" t="inlineStr">
        <is>
          <t>NIST Function</t>
        </is>
      </c>
      <c r="D6" s="6" t="inlineStr">
        <is>
          <t>NIST Category</t>
        </is>
      </c>
      <c r="E6" s="6" t="inlineStr">
        <is>
          <t>NIST Subcategory</t>
        </is>
      </c>
      <c r="F6" s="6" t="inlineStr">
        <is>
          <t>Alignment Notes</t>
        </is>
      </c>
      <c r="G6" t="inlineStr">
        <is>
          <t>HIPAA Alignment</t>
        </is>
      </c>
      <c r="H6" t="inlineStr">
        <is>
          <t>FDA SaMD Alignment</t>
        </is>
      </c>
      <c r="I6" t="inlineStr">
        <is>
          <t>WHO AI for Health Alignment</t>
        </is>
      </c>
    </row>
    <row r="7">
      <c r="A7" s="7" t="inlineStr">
        <is>
          <t>FE-01</t>
        </is>
      </c>
      <c r="B7" s="7" t="inlineStr">
        <is>
          <t>Performance disparity testing across demographics</t>
        </is>
      </c>
      <c r="C7" s="7" t="inlineStr">
        <is>
          <t>MEASURE</t>
        </is>
      </c>
      <c r="D7" s="7" t="inlineStr">
        <is>
          <t>Measure 2</t>
        </is>
      </c>
      <c r="E7" s="7" t="inlineStr">
        <is>
          <t>MEASURE 2.11</t>
        </is>
      </c>
      <c r="F7" s="7" t="inlineStr">
        <is>
          <t>Fairness and bias evaluated and documented</t>
        </is>
      </c>
      <c r="G7" t="inlineStr">
        <is>
          <t>Security Rule §164.308(a)(1)(ii)(A) : risk analysis must identify risks across the full patient population; Privacy Rule §164.502(b) : minimum necessary standard requires understanding who is affected</t>
        </is>
      </c>
      <c r="H7" t="inlineStr">
        <is>
          <t>FDA SaMD Clinical Evaluation (2017) : analytical and clinical validation must demonstrate performance across the intended use population; FDA AI/ML Action Plan (2021) : equity in SaMD validation highlighted as a risk area</t>
        </is>
      </c>
      <c r="I7" t="inlineStr">
        <is>
          <t>WHO (2021) : Principle: Ensuring inclusiveness and equity : performance disparities across demographic groups are a direct equity violation that AI developers must test for and address</t>
        </is>
      </c>
    </row>
    <row r="8">
      <c r="A8" s="7" t="inlineStr">
        <is>
          <t>FE-02</t>
        </is>
      </c>
      <c r="B8" s="7" t="inlineStr">
        <is>
          <t>Training data representativeness</t>
        </is>
      </c>
      <c r="C8" s="7" t="inlineStr">
        <is>
          <t>MAP</t>
        </is>
      </c>
      <c r="D8" s="7" t="inlineStr">
        <is>
          <t>Map 2</t>
        </is>
      </c>
      <c r="E8" s="7" t="inlineStr">
        <is>
          <t>MAP 2.3, MEASURE 2.11</t>
        </is>
      </c>
      <c r="F8" s="7" t="inlineStr">
        <is>
          <t>Data representativeness documented; fairness evaluated</t>
        </is>
      </c>
      <c r="G8" t="inlineStr">
        <is>
          <t>Privacy Rule §164.514(b) safe harbor de-identification requires consideration of the full dataset demographics; Security Rule §164.308(a)(1)(ii)(A) : risk analysis must reflect the actual patient population</t>
        </is>
      </c>
      <c r="H8" t="inlineStr">
        <is>
          <t>FDA SaMD Clinical Evaluation (2017) : training data must represent the intended use population; FDA AI/ML Action Plan (2021) : training data bias is a key SaMD risk area</t>
        </is>
      </c>
      <c r="I8" t="inlineStr">
        <is>
          <t>WHO (2021) : Principle: Ensuring inclusiveness and equity : non-representative training data is a root cause of health disparities; dataset diversity is a prerequisite for equitable AI</t>
        </is>
      </c>
    </row>
    <row r="9">
      <c r="A9" s="7" t="inlineStr">
        <is>
          <t>FE-03</t>
        </is>
      </c>
      <c r="B9" s="7" t="inlineStr">
        <is>
          <t>Bias detection tools in ML pipeline</t>
        </is>
      </c>
      <c r="C9" s="7" t="inlineStr">
        <is>
          <t>MEASURE</t>
        </is>
      </c>
      <c r="D9" s="7" t="inlineStr">
        <is>
          <t>Measure 1</t>
        </is>
      </c>
      <c r="E9" s="7" t="inlineStr">
        <is>
          <t>MEASURE 1.1, MEASURE 2.11</t>
        </is>
      </c>
      <c r="F9" s="7" t="inlineStr">
        <is>
          <t>Metrics selected for implementation; fairness evaluated</t>
        </is>
      </c>
      <c r="G9" t="inlineStr">
        <is>
          <t>Security Rule §164.308(a)(1)(ii)(A) : risk analysis covering all potential threats to PHI integrity including biased AI outputs; §164.308(a)(8) : periodic evaluation of controls</t>
        </is>
      </c>
      <c r="H9" t="inlineStr">
        <is>
          <t>FDA AI/ML Action Plan (2021) : bias monitoring tools are part of the SaMD total product lifecycle; FDA 21 CFR Part 820 QMSR (ISO 13485 §8.2.3) : monitoring and measurement of product processes</t>
        </is>
      </c>
      <c r="I9" t="inlineStr">
        <is>
          <t>WHO (2021) : Principle: Ensuring inclusiveness and equity : continuous bias monitoring is required; bias that emerges post-deployment is as harmful as pre-deployment bias</t>
        </is>
      </c>
    </row>
    <row r="10">
      <c r="A10" s="7" t="inlineStr">
        <is>
          <t>FE-04</t>
        </is>
      </c>
      <c r="B10" s="7" t="inlineStr">
        <is>
          <t>Bias remediation with clinical review</t>
        </is>
      </c>
      <c r="C10" s="7" t="inlineStr">
        <is>
          <t>MANAGE</t>
        </is>
      </c>
      <c r="D10" s="7" t="inlineStr">
        <is>
          <t>Manage 1</t>
        </is>
      </c>
      <c r="E10" s="7" t="inlineStr">
        <is>
          <t>MANAGE 1.3, MANAGE 4.2</t>
        </is>
      </c>
      <c r="F10" s="7" t="inlineStr">
        <is>
          <t>Responses to high-priority risks developed; continual improvements</t>
        </is>
      </c>
      <c r="G10" t="inlineStr">
        <is>
          <t>Security Rule §164.308(a)(1)(ii)(B) : risk management must include corrective action; Privacy Rule §164.530(i) : corrective action procedures when PHI is affected</t>
        </is>
      </c>
      <c r="H10" t="inlineStr">
        <is>
          <t>FDA 21 CFR Part 820 QMSR (ISO 13485 §8.5.2) : corrective action (CAPA equivalent) process applies to bias as a product nonconformity; root cause analysis required</t>
        </is>
      </c>
      <c r="I10" t="inlineStr">
        <is>
          <t>WHO (2021) : Principle: Ensuring inclusiveness and equity : detecting bias without a clinical remediation pathway means equity violations persist; a formal CAPA-style process is required</t>
        </is>
      </c>
    </row>
    <row r="11">
      <c r="A11" s="7" t="inlineStr">
        <is>
          <t>FE-05</t>
        </is>
      </c>
      <c r="B11" s="7" t="inlineStr">
        <is>
          <t>Proxy discrimination evaluation</t>
        </is>
      </c>
      <c r="C11" s="7" t="inlineStr">
        <is>
          <t>MEASURE</t>
        </is>
      </c>
      <c r="D11" s="7" t="inlineStr">
        <is>
          <t>Measure 2</t>
        </is>
      </c>
      <c r="E11" s="7" t="inlineStr">
        <is>
          <t>MEASURE 2.11</t>
        </is>
      </c>
      <c r="F11" s="7" t="inlineStr">
        <is>
          <t>Fairness and bias evaluated and documented</t>
        </is>
      </c>
      <c r="G11" t="inlineStr">
        <is>
          <t>Privacy Rule §164.514(b) expert determination method for de-identification requires identifying and evaluating proxy variables; Security Rule §164.308(a)(1)(ii)(A) : risk analysis</t>
        </is>
      </c>
      <c r="H11" t="inlineStr">
        <is>
          <t>FDA AI/ML Action Plan (2021) : proxy discrimination flagged as a bias risk in SaMD development; feature selection must be documented and justified in submissions</t>
        </is>
      </c>
      <c r="I11" t="inlineStr">
        <is>
          <t>WHO (2021) : Principle: Ensuring inclusiveness and equity : proxy discrimination can be as harmful as direct discrimination; models must be tested for it even when protected attributes are excluded</t>
        </is>
      </c>
    </row>
    <row r="12">
      <c r="A12" s="7" t="inlineStr">
        <is>
          <t>FE-06</t>
        </is>
      </c>
      <c r="B12" s="7" t="inlineStr">
        <is>
          <t>Equitable clinical recommendations audit</t>
        </is>
      </c>
      <c r="C12" s="7" t="inlineStr">
        <is>
          <t>MEASURE</t>
        </is>
      </c>
      <c r="D12" s="7" t="inlineStr">
        <is>
          <t>Measure 2</t>
        </is>
      </c>
      <c r="E12" s="7" t="inlineStr">
        <is>
          <t>MEASURE 2.11, MEASURE 2.3</t>
        </is>
      </c>
      <c r="F12" s="7" t="inlineStr">
        <is>
          <t>Fairness evaluated; performance demonstrated for deployment conditions</t>
        </is>
      </c>
      <c r="G12" t="inlineStr">
        <is>
          <t>Privacy Rule §164.530(i) : policies for safe and equitable use of AI; Security Rule §164.308(a)(1)(ii)(A) : risk analysis covers outcomes produced by the system</t>
        </is>
      </c>
      <c r="H12" t="inlineStr">
        <is>
          <t>FDA SaMD Clinical Evaluation (2017) : output performance must be demonstrated for the intended use population; FDA post-market surveillance requires monitoring of recommendation patterns</t>
        </is>
      </c>
      <c r="I12" t="inlineStr">
        <is>
          <t>WHO (2021) : Principle: Ensuring inclusiveness and equity : systematic audit of AI recommendations across demographic groups is a concrete equity practice</t>
        </is>
      </c>
    </row>
    <row r="13">
      <c r="A13" s="7" t="inlineStr">
        <is>
          <t>FE-07</t>
        </is>
      </c>
      <c r="B13" s="7" t="inlineStr">
        <is>
          <t>Accessibility for patients with disabilities</t>
        </is>
      </c>
      <c r="C13" s="7" t="inlineStr">
        <is>
          <t>GOVERN</t>
        </is>
      </c>
      <c r="D13" s="7" t="inlineStr">
        <is>
          <t>Govern 3</t>
        </is>
      </c>
      <c r="E13" s="7" t="inlineStr">
        <is>
          <t>GOVERN 3.1</t>
        </is>
      </c>
      <c r="F13" s="7" t="inlineStr">
        <is>
          <t>Diversity, equity, inclusion, and accessibility prioritized</t>
        </is>
      </c>
      <c r="G13" t="inlineStr">
        <is>
          <t>Security Rule §164.306(a)(1) : confidentiality, integrity and availability of ePHI applies to patient-facing interfaces; ADA Section 504 Rehabilitation Act requirements on HHS-funded entities</t>
        </is>
      </c>
      <c r="H13" t="inlineStr">
        <is>
          <t>FDA 21 CFR Part 801 : device labeling and interface usability requirements; FDA Human Factors guidance : interfaces must be usable by the intended population including those with disabilities</t>
        </is>
      </c>
      <c r="I13" t="inlineStr">
        <is>
          <t>WHO (2021) : Principle: Ensuring inclusiveness and equity : AI systems that are inaccessible to patients with disabilities perpetuate exclusion from healthcare benefits</t>
        </is>
      </c>
    </row>
    <row r="14">
      <c r="A14" s="7" t="inlineStr">
        <is>
          <t>FE-08</t>
        </is>
      </c>
      <c r="B14" s="7" t="inlineStr">
        <is>
          <t>Language diversity support</t>
        </is>
      </c>
      <c r="C14" s="7" t="inlineStr">
        <is>
          <t>GOVERN</t>
        </is>
      </c>
      <c r="D14" s="7" t="inlineStr">
        <is>
          <t>Govern 3</t>
        </is>
      </c>
      <c r="E14" s="7" t="inlineStr">
        <is>
          <t>GOVERN 3.1, MAP 1.1</t>
        </is>
      </c>
      <c r="F14" s="7" t="inlineStr">
        <is>
          <t>Accessibility prioritized; context includes users and expectations</t>
        </is>
      </c>
      <c r="G14" t="inlineStr">
        <is>
          <t>Privacy Rule §164.530(i) : policies must account for the full patient population; Title VI Civil Rights Act : language access for patients with Limited English Proficiency in HHS-funded settings</t>
        </is>
      </c>
      <c r="H14" t="inlineStr">
        <is>
          <t>FDA Human Factors guidance : multilingual user populations must be considered in intended use analysis for devices with patient interfaces</t>
        </is>
      </c>
      <c r="I14" t="inlineStr">
        <is>
          <t>WHO (2021) : Principle: Ensuring inclusiveness and equity : language is a health equity issue; AI that performs poorly for non-English speakers widens disparities</t>
        </is>
      </c>
    </row>
    <row r="15">
      <c r="A15" s="7" t="inlineStr">
        <is>
          <t>FE-09</t>
        </is>
      </c>
      <c r="B15" s="7" t="inlineStr">
        <is>
          <t>Bias reporting mechanism for patients/clinicians</t>
        </is>
      </c>
      <c r="C15" s="7" t="inlineStr">
        <is>
          <t>MEASURE</t>
        </is>
      </c>
      <c r="D15" s="7" t="inlineStr">
        <is>
          <t>Measure 3</t>
        </is>
      </c>
      <c r="E15" s="7" t="inlineStr">
        <is>
          <t>MEASURE 3.3, GOVERN 5.1</t>
        </is>
      </c>
      <c r="F15" s="7" t="inlineStr">
        <is>
          <t>Feedback processes for end users and impacted communities</t>
        </is>
      </c>
      <c r="G15" t="inlineStr">
        <is>
          <t>Privacy Rule §164.530(e) : complaint process; §164.530(i) : workforce procedures for acting on reported issues; Security Rule §164.308(a)(6)(i) : security incident procedures</t>
        </is>
      </c>
      <c r="H15" t="inlineStr">
        <is>
          <t>FDA 21 CFR Part 803 : MDR requires patient and professional feedback channels for SaMD; FDA CDRH Safety Reporting : mechanisms for reporting performance disparities</t>
        </is>
      </c>
      <c r="I15" t="inlineStr">
        <is>
          <t>WHO (2021) : Principle: Ensuring inclusiveness and equity : patients and clinicians must have accessible mechanisms to report suspected bias in AI outputs</t>
        </is>
      </c>
    </row>
    <row r="16">
      <c r="A16" s="7" t="inlineStr">
        <is>
          <t>FE-10</t>
        </is>
      </c>
      <c r="B16" s="7" t="inlineStr">
        <is>
          <t>Equity impact assessment before deployment</t>
        </is>
      </c>
      <c r="C16" s="7" t="inlineStr">
        <is>
          <t>MAP</t>
        </is>
      </c>
      <c r="D16" s="7" t="inlineStr">
        <is>
          <t>Map 5</t>
        </is>
      </c>
      <c r="E16" s="7" t="inlineStr">
        <is>
          <t>MAP 5.1</t>
        </is>
      </c>
      <c r="F16" s="7" t="inlineStr">
        <is>
          <t>Likelihood and magnitude of impacts identified and documented</t>
        </is>
      </c>
      <c r="G16" t="inlineStr">
        <is>
          <t>Privacy Rule §164.530(i) : policies must anticipate disparate impact; Security Rule §164.308(a)(1)(ii)(A) : risk analysis before deployment must include equity risk</t>
        </is>
      </c>
      <c r="H16" t="inlineStr">
        <is>
          <t>FDA SaMD pre-market submission : equity considerations addressed within the intended use and risk characterization; FDA AI/ML Action Plan (2021) : pre-deployment equity assessment</t>
        </is>
      </c>
      <c r="I16" t="inlineStr">
        <is>
          <t>WHO (2021) : Principle: Ensuring inclusiveness and equity : equity impact assessment before deployment is a concrete expression of the commitment to equitable AI; it must involve community representatives</t>
        </is>
      </c>
    </row>
    <row r="17">
      <c r="A17" s="7" t="inlineStr">
        <is>
          <t>FE-11</t>
        </is>
      </c>
      <c r="B17" s="7" t="inlineStr">
        <is>
          <t>Fairness metrics defined with clinical stakeholders</t>
        </is>
      </c>
      <c r="C17" s="7" t="inlineStr">
        <is>
          <t>MEASURE</t>
        </is>
      </c>
      <c r="D17" s="7" t="inlineStr">
        <is>
          <t>Measure 4</t>
        </is>
      </c>
      <c r="E17" s="7" t="inlineStr">
        <is>
          <t>MEASURE 4.1</t>
        </is>
      </c>
      <c r="F17" s="7" t="inlineStr">
        <is>
          <t>Measurement approaches connected to deployment context with domain experts</t>
        </is>
      </c>
      <c r="G17" t="inlineStr">
        <is>
          <t>Privacy Rule §164.530(i) : policies must reflect clinically agreed standards; Security Rule §164.308(a)(1)(ii)(A) : risk analysis uses metrics agreed with the clinical team</t>
        </is>
      </c>
      <c r="H17" t="inlineStr">
        <is>
          <t>FDA SaMD Clinical Evaluation (2017) : clinical performance metrics defined with clinical experts for each specific intended use; 510(k) substantial equivalence judged against agreed performance criteria</t>
        </is>
      </c>
      <c r="I17" t="inlineStr">
        <is>
          <t>WHO (2021) : Principle: Ensuring inclusiveness and equity : fairness metric selection must be made through inclusive stakeholder engagement, not by technical teams alone</t>
        </is>
      </c>
    </row>
    <row r="18">
      <c r="A18" s="7" t="inlineStr">
        <is>
          <t>FE-12</t>
        </is>
      </c>
      <c r="B18" s="7" t="inlineStr">
        <is>
          <t>Ongoing monitoring for emergent bias</t>
        </is>
      </c>
      <c r="C18" s="7" t="inlineStr">
        <is>
          <t>MEASURE</t>
        </is>
      </c>
      <c r="D18" s="7" t="inlineStr">
        <is>
          <t>Measure 3</t>
        </is>
      </c>
      <c r="E18" s="7" t="inlineStr">
        <is>
          <t>MEASURE 3.1, MEASURE 3.2</t>
        </is>
      </c>
      <c r="F18" s="7" t="inlineStr">
        <is>
          <t>Emergent risks tracked; risk tracking for hard-to-assess settings</t>
        </is>
      </c>
      <c r="G18" t="inlineStr">
        <is>
          <t>Security Rule §164.308(a)(8) : periodic evaluation must reflect real-world performance changes; §164.308(a)(1)(ii)(D) : information system activity review on ongoing basis</t>
        </is>
      </c>
      <c r="H18" t="inlineStr">
        <is>
          <t>FDA AI/ML Action Plan (2021) : post-market performance monitoring for bias drift under the SaMD total product lifecycle; PCCP final guidance (2024) : ongoing monitoring included</t>
        </is>
      </c>
      <c r="I18" t="inlineStr">
        <is>
          <t>WHO (2021) : Principle: Ensuring inclusiveness and equity : emergent bias from population or practice changes is an ongoing equity risk; governance must include re-assessment triggers</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41"/>
  <sheetViews>
    <sheetView workbookViewId="0">
      <selection activeCell="A1" sqref="A1"/>
    </sheetView>
  </sheetViews>
  <sheetFormatPr baseColWidth="8" defaultRowHeight="15"/>
  <sheetData>
    <row r="1">
      <c r="A1" s="5" t="inlineStr">
        <is>
          <t>RISK DASHBOARD</t>
        </is>
      </c>
      <c r="B1" s="5" t="n"/>
      <c r="C1" s="5" t="n"/>
    </row>
    <row r="2"/>
    <row r="3">
      <c r="A3" t="inlineStr">
        <is>
          <t>This dashboard auto-computes based on your responses in the Risk Assessment sheet (Column F).</t>
        </is>
      </c>
    </row>
    <row r="4">
      <c r="A4" t="inlineStr">
        <is>
          <t>Enter Yes, No, or Partial for each question to see scores update dynamically.</t>
        </is>
      </c>
    </row>
    <row r="5"/>
    <row r="6">
      <c r="A6" s="8" t="inlineStr">
        <is>
          <t>OVERALL RISK SCORE</t>
        </is>
      </c>
      <c r="B6" s="8" t="n"/>
      <c r="C6" s="8" t="n"/>
    </row>
    <row r="7"/>
    <row r="8">
      <c r="A8" s="10" t="inlineStr">
        <is>
          <t>Metric</t>
        </is>
      </c>
      <c r="B8" s="10" t="inlineStr">
        <is>
          <t>Value</t>
        </is>
      </c>
      <c r="C8" s="10" t="inlineStr">
        <is>
          <t>Interpretation</t>
        </is>
      </c>
    </row>
    <row r="9">
      <c r="A9" s="7" t="inlineStr">
        <is>
          <t>Total Risk Score</t>
        </is>
      </c>
      <c r="B9" s="7">
        <f>SUM('Risk Assessment'!K5:K16)</f>
        <v/>
      </c>
      <c r="C9" s="7" t="inlineStr">
        <is>
          <t>Sum of all question scores (0 = best, 36 = worst)</t>
        </is>
      </c>
    </row>
    <row r="10">
      <c r="A10" s="7" t="inlineStr">
        <is>
          <t>Maximum Possible Score</t>
        </is>
      </c>
      <c r="B10" s="7" t="inlineStr">
        <is>
          <t>36</t>
        </is>
      </c>
      <c r="C10" s="7" t="inlineStr">
        <is>
          <t>If all 12 questions answered No with High inherent risk</t>
        </is>
      </c>
    </row>
    <row r="11">
      <c r="A11" s="7" t="inlineStr">
        <is>
          <t>Completion Rate</t>
        </is>
      </c>
      <c r="B11" s="7">
        <f>IF(COUNTA('Risk Assessment'!F5:F16)=0,"0%",TEXT(COUNTA('Risk Assessment'!F5:F16)/12,"0%"))</f>
        <v/>
      </c>
      <c r="C11" s="7" t="n"/>
    </row>
    <row r="12">
      <c r="A12" s="7" t="n"/>
      <c r="B12" s="7" t="n"/>
      <c r="C12" s="7" t="n"/>
    </row>
    <row r="13">
      <c r="A13" s="11" t="inlineStr">
        <is>
          <t>RISK SCORE INTERPRETATION</t>
        </is>
      </c>
      <c r="B13" s="11" t="n"/>
      <c r="C13" s="11" t="n"/>
    </row>
    <row r="14">
      <c r="A14" s="12" t="inlineStr">
        <is>
          <t>Score Range</t>
        </is>
      </c>
      <c r="B14" s="12" t="inlineStr">
        <is>
          <t>Risk Posture</t>
        </is>
      </c>
      <c r="C14" s="12" t="inlineStr">
        <is>
          <t>Action</t>
        </is>
      </c>
    </row>
    <row r="15">
      <c r="A15" s="7" t="inlineStr">
        <is>
          <t>0-6</t>
        </is>
      </c>
      <c r="B15" s="7" t="inlineStr">
        <is>
          <t>STRONG</t>
        </is>
      </c>
      <c r="C15" s="7" t="inlineStr">
        <is>
          <t>Maintain controls. Annual review.</t>
        </is>
      </c>
    </row>
    <row r="16">
      <c r="A16" s="7" t="inlineStr">
        <is>
          <t>7-12</t>
        </is>
      </c>
      <c r="B16" s="7" t="inlineStr">
        <is>
          <t>ACCEPTABLE</t>
        </is>
      </c>
      <c r="C16" s="7" t="inlineStr">
        <is>
          <t>Monitor gaps. Quarterly check-ins.</t>
        </is>
      </c>
    </row>
    <row r="17">
      <c r="A17" s="7" t="inlineStr">
        <is>
          <t>13-18</t>
        </is>
      </c>
      <c r="B17" s="7" t="inlineStr">
        <is>
          <t>MODERATE</t>
        </is>
      </c>
      <c r="C17" s="7" t="inlineStr">
        <is>
          <t>Structured improvement plan within 90 days.</t>
        </is>
      </c>
    </row>
    <row r="18">
      <c r="A18" s="7" t="inlineStr">
        <is>
          <t>19-24</t>
        </is>
      </c>
      <c r="B18" s="7" t="inlineStr">
        <is>
          <t>ELEVATED</t>
        </is>
      </c>
      <c r="C18" s="7" t="inlineStr">
        <is>
          <t>Prioritized remediation with governance oversight.</t>
        </is>
      </c>
    </row>
    <row r="19">
      <c r="A19" s="7" t="inlineStr">
        <is>
          <t>25-36</t>
        </is>
      </c>
      <c r="B19" s="7" t="inlineStr">
        <is>
          <t>CRITICAL</t>
        </is>
      </c>
      <c r="C19" s="7" t="inlineStr">
        <is>
          <t>Immediate remediation program. Executive escalation.</t>
        </is>
      </c>
    </row>
    <row r="20">
      <c r="A20" s="7" t="n"/>
      <c r="B20" s="7" t="n"/>
      <c r="C20" s="7" t="n"/>
    </row>
    <row r="21">
      <c r="A21" s="11" t="inlineStr">
        <is>
          <t>YOUR RISK POSTURE</t>
        </is>
      </c>
      <c r="B21" s="11">
        <f>IF(B9="","Awaiting responses",IF(B9&lt;=6,"STRONG",IF(B9&lt;=12,"ACCEPTABLE",IF(B9&lt;=18,"MODERATE",IF(B9&lt;=24,"ELEVATED","CRITICAL")))))</f>
        <v/>
      </c>
      <c r="C21" s="11" t="n"/>
    </row>
    <row r="22">
      <c r="A22" s="7" t="n"/>
      <c r="B22" s="7" t="n"/>
      <c r="C22" s="7" t="n"/>
    </row>
    <row r="23">
      <c r="A23" s="11" t="inlineStr">
        <is>
          <t>RISK LEVEL BREAKDOWN</t>
        </is>
      </c>
      <c r="B23" s="11" t="n"/>
      <c r="C23" s="11" t="n"/>
    </row>
    <row r="24">
      <c r="A24" s="12" t="inlineStr">
        <is>
          <t>Level</t>
        </is>
      </c>
      <c r="B24" s="12" t="inlineStr">
        <is>
          <t>Count</t>
        </is>
      </c>
      <c r="C24" s="12" t="inlineStr">
        <is>
          <t>Percentage</t>
        </is>
      </c>
    </row>
    <row r="25">
      <c r="A25" s="7" t="inlineStr">
        <is>
          <t>High</t>
        </is>
      </c>
      <c r="B25" s="7">
        <f>COUNTIF('Risk Assessment'!J5:J16,"High")</f>
        <v/>
      </c>
      <c r="C25" s="7">
        <f>IF(COUNTA('Risk Assessment'!F5:F16)=0,"N/A",TEXT(B25/12,"0%"))</f>
        <v/>
      </c>
    </row>
    <row r="26">
      <c r="A26" s="7" t="inlineStr">
        <is>
          <t>Medium</t>
        </is>
      </c>
      <c r="B26" s="7">
        <f>COUNTIF('Risk Assessment'!J5:J16,"Medium")</f>
        <v/>
      </c>
      <c r="C26" s="7">
        <f>IF(COUNTA('Risk Assessment'!F5:F16)=0,"N/A",TEXT(B26/12,"0%"))</f>
        <v/>
      </c>
    </row>
    <row r="27">
      <c r="A27" s="7" t="inlineStr">
        <is>
          <t>Low</t>
        </is>
      </c>
      <c r="B27" s="7">
        <f>COUNTIF('Risk Assessment'!J5:J16,"Low")</f>
        <v/>
      </c>
      <c r="C27" s="7">
        <f>IF(COUNTA('Risk Assessment'!F5:F16)=0,"N/A",TEXT(B27/12,"0%"))</f>
        <v/>
      </c>
    </row>
    <row r="28">
      <c r="A28" s="7" t="inlineStr">
        <is>
          <t>Not Assessed</t>
        </is>
      </c>
      <c r="B28" s="7">
        <f>COUNTIF('Risk Assessment'!J5:J16,"Not Assessed")</f>
        <v/>
      </c>
      <c r="C28" s="7">
        <f>IF(COUNTA('Risk Assessment'!F5:F16)=0,"N/A",TEXT(B28/12,"0%"))</f>
        <v/>
      </c>
    </row>
    <row r="29">
      <c r="A29" s="7" t="n"/>
      <c r="B29" s="7" t="n"/>
      <c r="C29" s="7" t="n"/>
    </row>
    <row r="30">
      <c r="A30" s="11" t="inlineStr">
        <is>
          <t>RESPONSE SUMMARY</t>
        </is>
      </c>
      <c r="B30" s="11" t="n"/>
      <c r="C30" s="11" t="n"/>
    </row>
    <row r="31">
      <c r="A31" s="12" t="inlineStr">
        <is>
          <t>Response</t>
        </is>
      </c>
      <c r="B31" s="12" t="inlineStr">
        <is>
          <t>Count</t>
        </is>
      </c>
      <c r="C31" s="12" t="inlineStr">
        <is>
          <t>Percentage</t>
        </is>
      </c>
    </row>
    <row r="32">
      <c r="A32" s="7" t="inlineStr">
        <is>
          <t>Yes (Addressed)</t>
        </is>
      </c>
      <c r="B32" s="7">
        <f>COUNTIF('Risk Assessment'!F5:F16,"Yes")</f>
        <v/>
      </c>
      <c r="C32" s="7">
        <f>TEXT(B32/12,"0%")</f>
        <v/>
      </c>
    </row>
    <row r="33">
      <c r="A33" s="7" t="inlineStr">
        <is>
          <t>Partial (Gaps Exist)</t>
        </is>
      </c>
      <c r="B33" s="7">
        <f>COUNTIF('Risk Assessment'!F5:F16,"Partial")</f>
        <v/>
      </c>
      <c r="C33" s="7">
        <f>TEXT(B33/12,"0%")</f>
        <v/>
      </c>
    </row>
    <row r="34">
      <c r="A34" s="7" t="inlineStr">
        <is>
          <t>No (Not Addressed)</t>
        </is>
      </c>
      <c r="B34" s="7">
        <f>COUNTIF('Risk Assessment'!F5:F16,"No")</f>
        <v/>
      </c>
      <c r="C34" s="7">
        <f>TEXT(B34/12,"0%")</f>
        <v/>
      </c>
    </row>
    <row r="35">
      <c r="A35" s="7" t="inlineStr">
        <is>
          <t>Not Yet Answered</t>
        </is>
      </c>
      <c r="B35" s="7">
        <f>12-COUNTA('Risk Assessment'!F5:F16)</f>
        <v/>
      </c>
      <c r="C35" s="7">
        <f>TEXT(B35/12,"0%")</f>
        <v/>
      </c>
    </row>
    <row r="36">
      <c r="A36" s="7" t="n"/>
      <c r="B36" s="7" t="n"/>
      <c r="C36" s="7" t="n"/>
    </row>
    <row r="37">
      <c r="A37" s="11" t="inlineStr">
        <is>
          <t>PRIORITY ACTIONS</t>
        </is>
      </c>
      <c r="B37" s="11" t="n"/>
      <c r="C37" s="11" t="n"/>
    </row>
    <row r="38">
      <c r="A38" s="7" t="inlineStr">
        <is>
          <t>The following shows how many critical gaps require immediate attention:</t>
        </is>
      </c>
      <c r="B38" s="7" t="n"/>
      <c r="C38" s="7" t="n"/>
    </row>
    <row r="39">
      <c r="A39" s="7" t="inlineStr">
        <is>
          <t>Critical Gaps (No + High Inherent Risk)</t>
        </is>
      </c>
      <c r="B39" s="7">
        <f>COUNTIFS('Risk Assessment'!F5:F16,"No",'Risk Assessment'!D5:D16,"High")</f>
        <v/>
      </c>
      <c r="C39" s="7" t="n"/>
    </row>
    <row r="40">
      <c r="A40" s="7" t="inlineStr">
        <is>
          <t>Moderate Gaps (Partial + High OR No + Medium)</t>
        </is>
      </c>
      <c r="B40" s="7">
        <f>COUNTIFS('Risk Assessment'!F5:F16,"Partial",'Risk Assessment'!D5:D16,"High")+COUNTIFS('Risk Assessment'!F5:F16,"No",'Risk Assessment'!D5:D16,"Medium")</f>
        <v/>
      </c>
      <c r="C40" s="7" t="n"/>
    </row>
    <row r="41">
      <c r="A41" s="7" t="inlineStr">
        <is>
          <t>Minor Gaps (Partial + Medium/Low)</t>
        </is>
      </c>
      <c r="B41" s="7">
        <f>COUNTIFS('Risk Assessment'!F5:F16,"Partial",'Risk Assessment'!D5:D16,"Medium")+COUNTIFS('Risk Assessment'!F5:F16,"Partial",'Risk Assessment'!D5:D16,"Low")</f>
        <v/>
      </c>
      <c r="C41" s="7" t="n"/>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2026-06-06T22:04:19Z</dcterms:created>
  <dcterms:modified xsi:type="dcterms:W3CDTF">2026-06-07T00:03:11Z</dcterms:modified>
</cp:coreProperties>
</file>